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1964\Desktop\"/>
    </mc:Choice>
  </mc:AlternateContent>
  <xr:revisionPtr revIDLastSave="0" documentId="13_ncr:1_{656A0214-27D5-4F04-9C6B-C1745D6FFF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N97" i="1"/>
  <c r="N96" i="1"/>
  <c r="N95" i="1"/>
  <c r="M94" i="1"/>
  <c r="L94" i="1"/>
  <c r="K94" i="1"/>
  <c r="J94" i="1"/>
  <c r="I94" i="1"/>
  <c r="H94" i="1"/>
  <c r="G94" i="1"/>
  <c r="F94" i="1"/>
  <c r="E94" i="1"/>
  <c r="D94" i="1"/>
  <c r="C94" i="1"/>
  <c r="B94" i="1"/>
  <c r="N94" i="1" s="1"/>
  <c r="N93" i="1"/>
  <c r="N92" i="1"/>
  <c r="N91" i="1"/>
  <c r="N90" i="1"/>
  <c r="N89" i="1"/>
  <c r="N88" i="1"/>
  <c r="N87" i="1"/>
  <c r="N86" i="1"/>
  <c r="C85" i="1"/>
  <c r="B85" i="1"/>
  <c r="N85" i="1" s="1"/>
  <c r="N84" i="1"/>
  <c r="N83" i="1"/>
  <c r="N82" i="1"/>
  <c r="N81" i="1"/>
  <c r="N80" i="1"/>
  <c r="N79" i="1"/>
  <c r="N78" i="1"/>
  <c r="N77" i="1"/>
  <c r="N76" i="1"/>
  <c r="N74" i="1"/>
  <c r="N73" i="1"/>
  <c r="N72" i="1"/>
  <c r="N71" i="1"/>
  <c r="N70" i="1"/>
  <c r="N69" i="1"/>
  <c r="N68" i="1"/>
  <c r="N67" i="1"/>
  <c r="N66" i="1"/>
  <c r="N65" i="1"/>
  <c r="N63" i="1"/>
  <c r="M62" i="1"/>
  <c r="L62" i="1"/>
  <c r="L98" i="1" s="1"/>
  <c r="K62" i="1"/>
  <c r="K98" i="1" s="1"/>
  <c r="J62" i="1"/>
  <c r="I62" i="1"/>
  <c r="H62" i="1"/>
  <c r="H98" i="1" s="1"/>
  <c r="G62" i="1"/>
  <c r="G98" i="1" s="1"/>
  <c r="F62" i="1"/>
  <c r="E62" i="1"/>
  <c r="D62" i="1"/>
  <c r="D98" i="1" s="1"/>
  <c r="C62" i="1"/>
  <c r="C98" i="1" s="1"/>
  <c r="B62" i="1"/>
  <c r="N61" i="1"/>
  <c r="N60" i="1"/>
  <c r="N59" i="1"/>
  <c r="N62" i="1" s="1"/>
  <c r="N58" i="1"/>
  <c r="N57" i="1"/>
  <c r="N56" i="1"/>
  <c r="N55" i="1"/>
  <c r="N54" i="1"/>
  <c r="N53" i="1"/>
  <c r="N52" i="1"/>
  <c r="N51" i="1"/>
  <c r="N50" i="1"/>
  <c r="N49" i="1"/>
  <c r="M48" i="1"/>
  <c r="L48" i="1"/>
  <c r="K48" i="1"/>
  <c r="J48" i="1"/>
  <c r="I48" i="1"/>
  <c r="H48" i="1"/>
  <c r="G48" i="1"/>
  <c r="F48" i="1"/>
  <c r="E48" i="1"/>
  <c r="D48" i="1"/>
  <c r="C48" i="1"/>
  <c r="B48" i="1"/>
  <c r="N47" i="1"/>
  <c r="N48" i="1" s="1"/>
  <c r="N46" i="1"/>
  <c r="N45" i="1"/>
  <c r="M44" i="1"/>
  <c r="M98" i="1" s="1"/>
  <c r="L44" i="1"/>
  <c r="K44" i="1"/>
  <c r="J44" i="1"/>
  <c r="J98" i="1" s="1"/>
  <c r="I44" i="1"/>
  <c r="I98" i="1" s="1"/>
  <c r="H44" i="1"/>
  <c r="G44" i="1"/>
  <c r="F44" i="1"/>
  <c r="F98" i="1" s="1"/>
  <c r="E44" i="1"/>
  <c r="E98" i="1" s="1"/>
  <c r="D44" i="1"/>
  <c r="C44" i="1"/>
  <c r="B44" i="1"/>
  <c r="B98" i="1" s="1"/>
  <c r="N43" i="1"/>
  <c r="N42" i="1"/>
  <c r="N41" i="1"/>
  <c r="N40" i="1"/>
  <c r="N39" i="1"/>
  <c r="N44" i="1" s="1"/>
  <c r="N38" i="1"/>
  <c r="N37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M19" i="1"/>
  <c r="L19" i="1"/>
  <c r="K19" i="1"/>
  <c r="K5" i="1" s="1"/>
  <c r="J19" i="1"/>
  <c r="I19" i="1"/>
  <c r="H19" i="1"/>
  <c r="G19" i="1"/>
  <c r="G5" i="1" s="1"/>
  <c r="F19" i="1"/>
  <c r="E19" i="1"/>
  <c r="D19" i="1"/>
  <c r="C19" i="1"/>
  <c r="C5" i="1" s="1"/>
  <c r="B19" i="1"/>
  <c r="N18" i="1"/>
  <c r="N17" i="1"/>
  <c r="N16" i="1"/>
  <c r="N15" i="1"/>
  <c r="N14" i="1"/>
  <c r="N13" i="1"/>
  <c r="N12" i="1"/>
  <c r="N19" i="1" s="1"/>
  <c r="N11" i="1"/>
  <c r="M10" i="1"/>
  <c r="L10" i="1"/>
  <c r="L5" i="1" s="1"/>
  <c r="K10" i="1"/>
  <c r="J10" i="1"/>
  <c r="I10" i="1"/>
  <c r="H10" i="1"/>
  <c r="H5" i="1" s="1"/>
  <c r="G10" i="1"/>
  <c r="F10" i="1"/>
  <c r="E10" i="1"/>
  <c r="D10" i="1"/>
  <c r="D5" i="1" s="1"/>
  <c r="C10" i="1"/>
  <c r="B10" i="1"/>
  <c r="N9" i="1"/>
  <c r="N8" i="1"/>
  <c r="N7" i="1"/>
  <c r="N6" i="1"/>
  <c r="N10" i="1" s="1"/>
  <c r="N5" i="1" s="1"/>
  <c r="M5" i="1"/>
  <c r="J5" i="1"/>
  <c r="I5" i="1"/>
  <c r="F5" i="1"/>
  <c r="E5" i="1"/>
  <c r="B5" i="1"/>
  <c r="N99" i="1" l="1"/>
  <c r="B4" i="1"/>
  <c r="C4" i="1" s="1"/>
  <c r="D4" i="1" s="1"/>
  <c r="E4" i="1" s="1"/>
  <c r="F4" i="1" s="1"/>
  <c r="G4" i="1" s="1"/>
  <c r="H4" i="1" s="1"/>
  <c r="J4" i="1" s="1"/>
  <c r="K4" i="1" s="1"/>
  <c r="L4" i="1" s="1"/>
  <c r="M4" i="1" s="1"/>
  <c r="N98" i="1"/>
  <c r="B99" i="1"/>
  <c r="C99" i="1" s="1"/>
  <c r="D99" i="1" s="1"/>
  <c r="E99" i="1" s="1"/>
  <c r="F99" i="1" s="1"/>
  <c r="G99" i="1" s="1"/>
  <c r="H99" i="1" s="1"/>
  <c r="I99" i="1" s="1"/>
  <c r="J99" i="1" s="1"/>
  <c r="K99" i="1" s="1"/>
  <c r="L99" i="1" s="1"/>
  <c r="M99" i="1" s="1"/>
</calcChain>
</file>

<file path=xl/sharedStrings.xml><?xml version="1.0" encoding="utf-8"?>
<sst xmlns="http://schemas.openxmlformats.org/spreadsheetml/2006/main" count="124" uniqueCount="109">
  <si>
    <t xml:space="preserve">                   ТСЖ "ОЛИМП"</t>
  </si>
  <si>
    <t>Движение денежных средств по расчетным счетам ТСЖ "ОЛИМП"  за 2021г</t>
  </si>
  <si>
    <t>Январь 2021г.</t>
  </si>
  <si>
    <t>Февраль 2021г.</t>
  </si>
  <si>
    <t>Март 2021 г.</t>
  </si>
  <si>
    <t>Апрель 2021 г.</t>
  </si>
  <si>
    <t>Май 2021 г.</t>
  </si>
  <si>
    <t>Июнь 2021г.</t>
  </si>
  <si>
    <t>Июль 2021 г.</t>
  </si>
  <si>
    <t>Август 2021г</t>
  </si>
  <si>
    <t>сентябрь 2021г</t>
  </si>
  <si>
    <t>октябрь 2021г</t>
  </si>
  <si>
    <t>ноябрь 2021г</t>
  </si>
  <si>
    <t>декабрь 2021г</t>
  </si>
  <si>
    <t>итого за 2021г</t>
  </si>
  <si>
    <t xml:space="preserve">    Остаток на Р/с на начало месяца</t>
  </si>
  <si>
    <t>р/сч</t>
  </si>
  <si>
    <t xml:space="preserve">  Доходы в т.ч.</t>
  </si>
  <si>
    <t>жилые помещ.</t>
  </si>
  <si>
    <t xml:space="preserve">       нежилые помещ.</t>
  </si>
  <si>
    <t>повыш коэф. ГВС</t>
  </si>
  <si>
    <t>повыш коэф. ХВС</t>
  </si>
  <si>
    <t>итого за счет пов.коэфф.</t>
  </si>
  <si>
    <t>машиноместа</t>
  </si>
  <si>
    <t>целевой сбор система доступа</t>
  </si>
  <si>
    <t>целевой сбор освещение</t>
  </si>
  <si>
    <t>целевой сбор аудит</t>
  </si>
  <si>
    <t xml:space="preserve"> Целевой сбор ОДПУ 1К</t>
  </si>
  <si>
    <t xml:space="preserve"> Целевой сбор ОДПУ 2К</t>
  </si>
  <si>
    <t xml:space="preserve"> Целевой сбор ОДПУ 3К</t>
  </si>
  <si>
    <t xml:space="preserve"> Целевой сбор ОДПУ 4К</t>
  </si>
  <si>
    <t>итого целевых взносов</t>
  </si>
  <si>
    <t>возврат от пристава</t>
  </si>
  <si>
    <t xml:space="preserve"> возмещение  льгот по ЖКУ</t>
  </si>
  <si>
    <t>услуги по размещ.каб.сети</t>
  </si>
  <si>
    <t>доп.услуги брелки</t>
  </si>
  <si>
    <t>доп.услуги заглушки</t>
  </si>
  <si>
    <t>госпошлина</t>
  </si>
  <si>
    <t xml:space="preserve"> Размещение продуктомата 1 к </t>
  </si>
  <si>
    <t>продуктоматы ком.услуги</t>
  </si>
  <si>
    <t>пени по ЖКУ</t>
  </si>
  <si>
    <t>проценты банка МКБ</t>
  </si>
  <si>
    <t>доход от мониторов в лифтах</t>
  </si>
  <si>
    <t>размещение терминалов</t>
  </si>
  <si>
    <t>сумма до выяснения</t>
  </si>
  <si>
    <t>внутренее перемещение</t>
  </si>
  <si>
    <t xml:space="preserve">  Наименование расходов/месяц</t>
  </si>
  <si>
    <t>Январь 2021 г.</t>
  </si>
  <si>
    <t>Февраль 2021 г.</t>
  </si>
  <si>
    <t>Апрель 2021г.</t>
  </si>
  <si>
    <t>Техническое обслуживание</t>
  </si>
  <si>
    <t>Обслуживание лифтов и замена тросов</t>
  </si>
  <si>
    <t>ремонт лифтов</t>
  </si>
  <si>
    <t>диспетчеризация</t>
  </si>
  <si>
    <t>комплексное обслуживание АПС СРО ДУ ВПТ</t>
  </si>
  <si>
    <t>обслуживание шлагбаумов и инж.систем</t>
  </si>
  <si>
    <t>тек.ремонт (альпинисты)</t>
  </si>
  <si>
    <t>дизинфекция-санобработка</t>
  </si>
  <si>
    <t>итого</t>
  </si>
  <si>
    <t>Расходные материалы на ремонт и  тех. обслуживание</t>
  </si>
  <si>
    <t>сантехматериал</t>
  </si>
  <si>
    <t>инструмент</t>
  </si>
  <si>
    <t xml:space="preserve"> Заработная плата</t>
  </si>
  <si>
    <t>Налоги по Зар. плате</t>
  </si>
  <si>
    <t xml:space="preserve"> канц товары</t>
  </si>
  <si>
    <t>Телефония</t>
  </si>
  <si>
    <t xml:space="preserve"> Услуги банка</t>
  </si>
  <si>
    <t xml:space="preserve"> ИФНС налог по УСНО</t>
  </si>
  <si>
    <t>юридические услуги</t>
  </si>
  <si>
    <t>транспортные расходы</t>
  </si>
  <si>
    <t>программное обеспечение</t>
  </si>
  <si>
    <t>прочие непредвиденные расходы</t>
  </si>
  <si>
    <t>обучение сотрудников</t>
  </si>
  <si>
    <t xml:space="preserve"> оплата за реестр собст</t>
  </si>
  <si>
    <t>ЗА ограничение водоотведения</t>
  </si>
  <si>
    <t>вывоз КГМ/ТБО(мусор и твердые отходы)</t>
  </si>
  <si>
    <t>Дополнительные расходы</t>
  </si>
  <si>
    <t>информационные услуги</t>
  </si>
  <si>
    <t>то видеонаблюдения</t>
  </si>
  <si>
    <t>МОСВОДОСБЫТ</t>
  </si>
  <si>
    <t>Мосэнерго</t>
  </si>
  <si>
    <t>МОСЭНЕРГОСБЫТ</t>
  </si>
  <si>
    <t>целевые взнос аудит</t>
  </si>
  <si>
    <t>целевые взносы ОДПУ 2 к</t>
  </si>
  <si>
    <t>госпошлина и БТИ</t>
  </si>
  <si>
    <t>экспертиза</t>
  </si>
  <si>
    <t>уборка территории снег</t>
  </si>
  <si>
    <t>Кредиторская задолженность за 2020год</t>
  </si>
  <si>
    <t>обслуживание ковров</t>
  </si>
  <si>
    <t>охрана</t>
  </si>
  <si>
    <t>связь</t>
  </si>
  <si>
    <t>ТБО и КГМ</t>
  </si>
  <si>
    <t xml:space="preserve"> ООО комус</t>
  </si>
  <si>
    <t>ИСП ЛИСТ СОТРУД</t>
  </si>
  <si>
    <t>итого кред.задолж.</t>
  </si>
  <si>
    <t>за счет х/д продуктомата 1к</t>
  </si>
  <si>
    <t>по исполнительному листу Савиной</t>
  </si>
  <si>
    <t>исп.сбор по делу МОЭК</t>
  </si>
  <si>
    <t>по суду с моэк неустойка</t>
  </si>
  <si>
    <t>мат.помощь</t>
  </si>
  <si>
    <t>за за счет повыш коэф свара труб ХВС и ГВС</t>
  </si>
  <si>
    <t>пени по суду</t>
  </si>
  <si>
    <t>ремонт и уборка паркинга</t>
  </si>
  <si>
    <t>итого за уборку паркинга</t>
  </si>
  <si>
    <t>сумма до выяснния</t>
  </si>
  <si>
    <t>сумма  излишне списанная приставами</t>
  </si>
  <si>
    <t>внутреннее перемещение</t>
  </si>
  <si>
    <t>ИТОГО:</t>
  </si>
  <si>
    <t>Остаток на Р/с на конец месяца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</si>
</sst>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5" fillId="2" borderId="7" xfId="0" applyFont="1" applyFill="1" applyBorder="1"/>
    <xf numFmtId="4" fontId="6" fillId="2" borderId="8" xfId="1" applyNumberFormat="1" applyFont="1" applyFill="1" applyBorder="1"/>
    <xf numFmtId="4" fontId="6" fillId="2" borderId="9" xfId="1" applyNumberFormat="1" applyFont="1" applyFill="1" applyBorder="1"/>
    <xf numFmtId="4" fontId="6" fillId="2" borderId="0" xfId="1" applyNumberFormat="1" applyFont="1" applyFill="1"/>
    <xf numFmtId="0" fontId="7" fillId="2" borderId="10" xfId="0" applyFont="1" applyFill="1" applyBorder="1"/>
    <xf numFmtId="0" fontId="8" fillId="2" borderId="6" xfId="1" applyFont="1" applyFill="1" applyBorder="1" applyAlignment="1">
      <alignment wrapText="1"/>
    </xf>
    <xf numFmtId="4" fontId="9" fillId="2" borderId="5" xfId="1" applyNumberFormat="1" applyFont="1" applyFill="1" applyBorder="1"/>
    <xf numFmtId="4" fontId="9" fillId="2" borderId="11" xfId="1" applyNumberFormat="1" applyFont="1" applyFill="1" applyBorder="1"/>
    <xf numFmtId="4" fontId="9" fillId="2" borderId="12" xfId="1" applyNumberFormat="1" applyFont="1" applyFill="1" applyBorder="1"/>
    <xf numFmtId="4" fontId="9" fillId="2" borderId="6" xfId="1" applyNumberFormat="1" applyFont="1" applyFill="1" applyBorder="1"/>
    <xf numFmtId="0" fontId="2" fillId="2" borderId="6" xfId="1" applyFont="1" applyFill="1" applyBorder="1" applyAlignment="1">
      <alignment wrapText="1"/>
    </xf>
    <xf numFmtId="4" fontId="6" fillId="2" borderId="1" xfId="1" applyNumberFormat="1" applyFont="1" applyFill="1" applyBorder="1"/>
    <xf numFmtId="4" fontId="6" fillId="2" borderId="11" xfId="1" applyNumberFormat="1" applyFont="1" applyFill="1" applyBorder="1"/>
    <xf numFmtId="4" fontId="6" fillId="2" borderId="5" xfId="1" applyNumberFormat="1" applyFont="1" applyFill="1" applyBorder="1"/>
    <xf numFmtId="4" fontId="6" fillId="2" borderId="3" xfId="1" applyNumberFormat="1" applyFont="1" applyFill="1" applyBorder="1"/>
    <xf numFmtId="4" fontId="6" fillId="2" borderId="6" xfId="1" applyNumberFormat="1" applyFont="1" applyFill="1" applyBorder="1"/>
    <xf numFmtId="0" fontId="10" fillId="2" borderId="13" xfId="1" applyFont="1" applyFill="1" applyBorder="1" applyAlignment="1">
      <alignment wrapText="1"/>
    </xf>
    <xf numFmtId="4" fontId="9" fillId="2" borderId="14" xfId="1" applyNumberFormat="1" applyFont="1" applyFill="1" applyBorder="1"/>
    <xf numFmtId="4" fontId="9" fillId="2" borderId="15" xfId="1" applyNumberFormat="1" applyFont="1" applyFill="1" applyBorder="1"/>
    <xf numFmtId="4" fontId="9" fillId="2" borderId="16" xfId="1" applyNumberFormat="1" applyFont="1" applyFill="1" applyBorder="1"/>
    <xf numFmtId="4" fontId="9" fillId="2" borderId="17" xfId="1" applyNumberFormat="1" applyFont="1" applyFill="1" applyBorder="1"/>
    <xf numFmtId="0" fontId="10" fillId="2" borderId="17" xfId="1" applyFont="1" applyFill="1" applyBorder="1" applyAlignment="1">
      <alignment wrapText="1"/>
    </xf>
    <xf numFmtId="4" fontId="9" fillId="2" borderId="18" xfId="1" applyNumberFormat="1" applyFont="1" applyFill="1" applyBorder="1"/>
    <xf numFmtId="4" fontId="9" fillId="2" borderId="19" xfId="1" applyNumberFormat="1" applyFont="1" applyFill="1" applyBorder="1"/>
    <xf numFmtId="4" fontId="9" fillId="2" borderId="20" xfId="1" applyNumberFormat="1" applyFont="1" applyFill="1" applyBorder="1"/>
    <xf numFmtId="0" fontId="10" fillId="2" borderId="21" xfId="1" applyFont="1" applyFill="1" applyBorder="1" applyAlignment="1">
      <alignment wrapText="1"/>
    </xf>
    <xf numFmtId="4" fontId="9" fillId="2" borderId="22" xfId="1" applyNumberFormat="1" applyFont="1" applyFill="1" applyBorder="1"/>
    <xf numFmtId="4" fontId="9" fillId="2" borderId="23" xfId="1" applyNumberFormat="1" applyFont="1" applyFill="1" applyBorder="1"/>
    <xf numFmtId="4" fontId="9" fillId="2" borderId="24" xfId="1" applyNumberFormat="1" applyFont="1" applyFill="1" applyBorder="1"/>
    <xf numFmtId="4" fontId="9" fillId="2" borderId="7" xfId="1" applyNumberFormat="1" applyFont="1" applyFill="1" applyBorder="1"/>
    <xf numFmtId="0" fontId="10" fillId="2" borderId="25" xfId="1" applyFont="1" applyFill="1" applyBorder="1" applyAlignment="1">
      <alignment wrapText="1"/>
    </xf>
    <xf numFmtId="4" fontId="9" fillId="2" borderId="26" xfId="1" applyNumberFormat="1" applyFont="1" applyFill="1" applyBorder="1"/>
    <xf numFmtId="4" fontId="9" fillId="2" borderId="27" xfId="1" applyNumberFormat="1" applyFont="1" applyFill="1" applyBorder="1"/>
    <xf numFmtId="4" fontId="9" fillId="2" borderId="28" xfId="1" applyNumberFormat="1" applyFont="1" applyFill="1" applyBorder="1"/>
    <xf numFmtId="4" fontId="9" fillId="2" borderId="25" xfId="1" applyNumberFormat="1" applyFont="1" applyFill="1" applyBorder="1"/>
    <xf numFmtId="0" fontId="11" fillId="2" borderId="6" xfId="1" applyFont="1" applyFill="1" applyBorder="1" applyAlignment="1">
      <alignment wrapText="1"/>
    </xf>
    <xf numFmtId="4" fontId="6" fillId="2" borderId="2" xfId="1" applyNumberFormat="1" applyFont="1" applyFill="1" applyBorder="1"/>
    <xf numFmtId="0" fontId="10" fillId="2" borderId="10" xfId="1" applyFont="1" applyFill="1" applyBorder="1" applyAlignment="1">
      <alignment wrapText="1"/>
    </xf>
    <xf numFmtId="4" fontId="9" fillId="2" borderId="10" xfId="1" applyNumberFormat="1" applyFont="1" applyFill="1" applyBorder="1"/>
    <xf numFmtId="0" fontId="10" fillId="2" borderId="29" xfId="1" applyFont="1" applyFill="1" applyBorder="1" applyAlignment="1">
      <alignment wrapText="1"/>
    </xf>
    <xf numFmtId="4" fontId="9" fillId="2" borderId="30" xfId="1" applyNumberFormat="1" applyFont="1" applyFill="1" applyBorder="1"/>
    <xf numFmtId="4" fontId="9" fillId="2" borderId="31" xfId="1" applyNumberFormat="1" applyFont="1" applyFill="1" applyBorder="1"/>
    <xf numFmtId="4" fontId="9" fillId="2" borderId="29" xfId="1" applyNumberFormat="1" applyFont="1" applyFill="1" applyBorder="1"/>
    <xf numFmtId="4" fontId="9" fillId="2" borderId="8" xfId="1" applyNumberFormat="1" applyFont="1" applyFill="1" applyBorder="1"/>
    <xf numFmtId="4" fontId="9" fillId="2" borderId="0" xfId="1" applyNumberFormat="1" applyFont="1" applyFill="1"/>
    <xf numFmtId="4" fontId="9" fillId="2" borderId="13" xfId="1" applyNumberFormat="1" applyFont="1" applyFill="1" applyBorder="1"/>
    <xf numFmtId="4" fontId="9" fillId="2" borderId="32" xfId="1" applyNumberFormat="1" applyFont="1" applyFill="1" applyBorder="1"/>
    <xf numFmtId="4" fontId="9" fillId="2" borderId="33" xfId="1" applyNumberFormat="1" applyFont="1" applyFill="1" applyBorder="1"/>
    <xf numFmtId="4" fontId="9" fillId="2" borderId="34" xfId="1" applyNumberFormat="1" applyFont="1" applyFill="1" applyBorder="1"/>
    <xf numFmtId="4" fontId="9" fillId="2" borderId="2" xfId="1" applyNumberFormat="1" applyFont="1" applyFill="1" applyBorder="1"/>
    <xf numFmtId="0" fontId="10" fillId="2" borderId="6" xfId="1" applyFont="1" applyFill="1" applyBorder="1" applyAlignment="1">
      <alignment wrapText="1"/>
    </xf>
    <xf numFmtId="4" fontId="6" fillId="2" borderId="35" xfId="1" applyNumberFormat="1" applyFont="1" applyFill="1" applyBorder="1"/>
    <xf numFmtId="0" fontId="10" fillId="0" borderId="29" xfId="1" applyFont="1" applyBorder="1" applyAlignment="1">
      <alignment wrapText="1"/>
    </xf>
    <xf numFmtId="4" fontId="9" fillId="0" borderId="30" xfId="1" applyNumberFormat="1" applyFont="1" applyBorder="1"/>
    <xf numFmtId="4" fontId="9" fillId="0" borderId="31" xfId="1" applyNumberFormat="1" applyFont="1" applyBorder="1"/>
    <xf numFmtId="4" fontId="9" fillId="0" borderId="29" xfId="1" applyNumberFormat="1" applyFont="1" applyBorder="1"/>
    <xf numFmtId="4" fontId="9" fillId="0" borderId="14" xfId="1" applyNumberFormat="1" applyFont="1" applyBorder="1"/>
    <xf numFmtId="0" fontId="10" fillId="0" borderId="13" xfId="1" applyFont="1" applyBorder="1" applyAlignment="1">
      <alignment wrapText="1"/>
    </xf>
    <xf numFmtId="4" fontId="9" fillId="0" borderId="16" xfId="1" applyNumberFormat="1" applyFont="1" applyBorder="1"/>
    <xf numFmtId="4" fontId="9" fillId="0" borderId="13" xfId="1" applyNumberFormat="1" applyFont="1" applyBorder="1"/>
    <xf numFmtId="4" fontId="5" fillId="2" borderId="5" xfId="1" applyNumberFormat="1" applyFont="1" applyFill="1" applyBorder="1"/>
    <xf numFmtId="4" fontId="5" fillId="2" borderId="11" xfId="1" applyNumberFormat="1" applyFont="1" applyFill="1" applyBorder="1"/>
    <xf numFmtId="4" fontId="2" fillId="2" borderId="11" xfId="1" applyNumberFormat="1" applyFont="1" applyFill="1" applyBorder="1"/>
    <xf numFmtId="4" fontId="5" fillId="2" borderId="12" xfId="1" applyNumberFormat="1" applyFont="1" applyFill="1" applyBorder="1"/>
    <xf numFmtId="4" fontId="5" fillId="2" borderId="2" xfId="1" applyNumberFormat="1" applyFont="1" applyFill="1" applyBorder="1"/>
    <xf numFmtId="4" fontId="5" fillId="2" borderId="30" xfId="1" applyNumberFormat="1" applyFont="1" applyFill="1" applyBorder="1"/>
    <xf numFmtId="4" fontId="5" fillId="2" borderId="32" xfId="1" applyNumberFormat="1" applyFont="1" applyFill="1" applyBorder="1"/>
    <xf numFmtId="4" fontId="5" fillId="2" borderId="22" xfId="1" applyNumberFormat="1" applyFont="1" applyFill="1" applyBorder="1"/>
    <xf numFmtId="4" fontId="5" fillId="2" borderId="24" xfId="1" applyNumberFormat="1" applyFont="1" applyFill="1" applyBorder="1"/>
    <xf numFmtId="4" fontId="9" fillId="2" borderId="21" xfId="1" applyNumberFormat="1" applyFont="1" applyFill="1" applyBorder="1"/>
    <xf numFmtId="4" fontId="5" fillId="2" borderId="18" xfId="1" applyNumberFormat="1" applyFont="1" applyFill="1" applyBorder="1"/>
    <xf numFmtId="0" fontId="10" fillId="2" borderId="6" xfId="1" applyFont="1" applyFill="1" applyBorder="1" applyAlignment="1">
      <alignment wrapText="1" readingOrder="1"/>
    </xf>
    <xf numFmtId="0" fontId="10" fillId="2" borderId="13" xfId="1" applyFont="1" applyFill="1" applyBorder="1" applyAlignment="1">
      <alignment wrapText="1" readingOrder="1"/>
    </xf>
    <xf numFmtId="4" fontId="5" fillId="2" borderId="15" xfId="1" applyNumberFormat="1" applyFont="1" applyFill="1" applyBorder="1"/>
    <xf numFmtId="4" fontId="5" fillId="2" borderId="16" xfId="1" applyNumberFormat="1" applyFont="1" applyFill="1" applyBorder="1"/>
    <xf numFmtId="4" fontId="5" fillId="2" borderId="31" xfId="1" applyNumberFormat="1" applyFont="1" applyFill="1" applyBorder="1"/>
    <xf numFmtId="4" fontId="5" fillId="2" borderId="8" xfId="1" applyNumberFormat="1" applyFont="1" applyFill="1" applyBorder="1"/>
    <xf numFmtId="4" fontId="5" fillId="2" borderId="9" xfId="1" applyNumberFormat="1" applyFont="1" applyFill="1" applyBorder="1"/>
    <xf numFmtId="4" fontId="5" fillId="2" borderId="0" xfId="1" applyNumberFormat="1" applyFont="1" applyFill="1"/>
    <xf numFmtId="4" fontId="5" fillId="2" borderId="23" xfId="1" applyNumberFormat="1" applyFont="1" applyFill="1" applyBorder="1"/>
    <xf numFmtId="4" fontId="5" fillId="2" borderId="14" xfId="1" applyNumberFormat="1" applyFont="1" applyFill="1" applyBorder="1"/>
    <xf numFmtId="4" fontId="5" fillId="2" borderId="20" xfId="1" applyNumberFormat="1" applyFont="1" applyFill="1" applyBorder="1"/>
    <xf numFmtId="4" fontId="5" fillId="2" borderId="33" xfId="1" applyNumberFormat="1" applyFont="1" applyFill="1" applyBorder="1"/>
    <xf numFmtId="0" fontId="11" fillId="2" borderId="6" xfId="1" applyFont="1" applyFill="1" applyBorder="1" applyAlignment="1">
      <alignment horizontal="right" wrapText="1"/>
    </xf>
    <xf numFmtId="4" fontId="7" fillId="2" borderId="5" xfId="1" applyNumberFormat="1" applyFont="1" applyFill="1" applyBorder="1"/>
    <xf numFmtId="4" fontId="7" fillId="2" borderId="2" xfId="1" applyNumberFormat="1" applyFont="1" applyFill="1" applyBorder="1"/>
    <xf numFmtId="4" fontId="7" fillId="2" borderId="6" xfId="1" applyNumberFormat="1" applyFont="1" applyFill="1" applyBorder="1"/>
    <xf numFmtId="0" fontId="12" fillId="2" borderId="6" xfId="1" applyFont="1" applyFill="1" applyBorder="1" applyAlignment="1">
      <alignment wrapText="1"/>
    </xf>
    <xf numFmtId="4" fontId="6" fillId="2" borderId="12" xfId="1" applyNumberFormat="1" applyFont="1" applyFill="1" applyBorder="1"/>
    <xf numFmtId="0" fontId="13" fillId="0" borderId="0" xfId="0" applyFont="1"/>
  </cellXfs>
  <cellStyles count="2">
    <cellStyle name="Обычный" xfId="0" builtinId="0"/>
    <cellStyle name="Обычный 2" xfId="1" xr:uid="{4A0FF270-8B6B-4D76-AB38-26BC3E823E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"/>
  <sheetViews>
    <sheetView tabSelected="1" workbookViewId="0">
      <selection activeCell="S9" sqref="S9"/>
    </sheetView>
  </sheetViews>
  <sheetFormatPr defaultRowHeight="15" x14ac:dyDescent="0.25"/>
  <cols>
    <col min="2" max="2" width="10.85546875" customWidth="1"/>
    <col min="3" max="3" width="12.28515625" customWidth="1"/>
    <col min="4" max="4" width="11.42578125" customWidth="1"/>
    <col min="5" max="5" width="10.85546875" customWidth="1"/>
    <col min="6" max="6" width="11.5703125" customWidth="1"/>
    <col min="7" max="8" width="11" customWidth="1"/>
    <col min="9" max="9" width="11.42578125" customWidth="1"/>
    <col min="10" max="11" width="11.85546875" customWidth="1"/>
    <col min="12" max="12" width="11.5703125" customWidth="1"/>
    <col min="13" max="13" width="11" customWidth="1"/>
    <col min="14" max="14" width="12.140625" customWidth="1"/>
  </cols>
  <sheetData>
    <row r="1" spans="1:14" ht="15.75" thickBot="1" x14ac:dyDescent="0.3">
      <c r="A1" s="1" t="s">
        <v>0</v>
      </c>
      <c r="B1" s="2"/>
      <c r="C1" s="2"/>
      <c r="D1" s="3" t="s">
        <v>1</v>
      </c>
      <c r="E1" s="4"/>
      <c r="F1" s="5"/>
      <c r="G1" s="4"/>
      <c r="H1" s="6"/>
      <c r="I1" s="2"/>
      <c r="J1" s="2"/>
      <c r="K1" s="2"/>
      <c r="L1" s="2"/>
      <c r="M1" s="2"/>
      <c r="N1" s="7"/>
    </row>
    <row r="2" spans="1:14" ht="15.75" thickBot="1" x14ac:dyDescent="0.3">
      <c r="A2" s="8"/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9" t="s">
        <v>8</v>
      </c>
      <c r="I2" s="10" t="s">
        <v>9</v>
      </c>
      <c r="J2" s="9" t="s">
        <v>10</v>
      </c>
      <c r="K2" s="9" t="s">
        <v>11</v>
      </c>
      <c r="L2" s="9" t="s">
        <v>12</v>
      </c>
      <c r="M2" s="11" t="s">
        <v>13</v>
      </c>
      <c r="N2" s="12" t="s">
        <v>14</v>
      </c>
    </row>
    <row r="3" spans="1:14" ht="57.75" thickBot="1" x14ac:dyDescent="0.3">
      <c r="A3" s="13" t="s">
        <v>15</v>
      </c>
      <c r="B3" s="14">
        <v>408599.73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17">
        <v>408599.73</v>
      </c>
    </row>
    <row r="4" spans="1:14" ht="15.75" thickBot="1" x14ac:dyDescent="0.3">
      <c r="A4" s="13" t="s">
        <v>16</v>
      </c>
      <c r="B4" s="14">
        <f>B3+B5-B98</f>
        <v>713262.1100000022</v>
      </c>
      <c r="C4" s="15">
        <f t="shared" ref="C4:I4" si="0">B4+C5-C98</f>
        <v>274598.36000000127</v>
      </c>
      <c r="D4" s="15">
        <f t="shared" si="0"/>
        <v>33873.640000000596</v>
      </c>
      <c r="E4" s="15">
        <f t="shared" si="0"/>
        <v>98149.050000000745</v>
      </c>
      <c r="F4" s="15">
        <f t="shared" si="0"/>
        <v>23785.070000002161</v>
      </c>
      <c r="G4" s="15">
        <f t="shared" si="0"/>
        <v>2625169.2100000037</v>
      </c>
      <c r="H4" s="15">
        <f t="shared" si="0"/>
        <v>789388.96000000089</v>
      </c>
      <c r="I4" s="15">
        <f t="shared" si="0"/>
        <v>789388.96000000089</v>
      </c>
      <c r="J4" s="15">
        <f t="shared" ref="I4:M4" si="1">I4+I5-I98</f>
        <v>789388.96000000089</v>
      </c>
      <c r="K4" s="15">
        <f t="shared" si="1"/>
        <v>789388.96000000089</v>
      </c>
      <c r="L4" s="15">
        <f t="shared" si="1"/>
        <v>789388.96000000089</v>
      </c>
      <c r="M4" s="16">
        <f t="shared" si="1"/>
        <v>789388.96000000089</v>
      </c>
      <c r="N4" s="17"/>
    </row>
    <row r="5" spans="1:14" ht="23.25" thickBot="1" x14ac:dyDescent="0.3">
      <c r="A5" s="18" t="s">
        <v>17</v>
      </c>
      <c r="B5" s="19">
        <f t="shared" ref="B5:M5" si="2">B6+B7+B10+B11+B19+SUM(B20:B33)</f>
        <v>7805800.7100000009</v>
      </c>
      <c r="C5" s="20">
        <f t="shared" si="2"/>
        <v>11265248.559999999</v>
      </c>
      <c r="D5" s="20">
        <f t="shared" si="2"/>
        <v>10506415.09</v>
      </c>
      <c r="E5" s="20">
        <f t="shared" si="2"/>
        <v>9726434.2100000009</v>
      </c>
      <c r="F5" s="20">
        <f t="shared" si="2"/>
        <v>8838795.3300000001</v>
      </c>
      <c r="G5" s="20">
        <f t="shared" si="2"/>
        <v>8470772.1500000004</v>
      </c>
      <c r="H5" s="21">
        <f t="shared" si="2"/>
        <v>7800374.5999999987</v>
      </c>
      <c r="I5" s="19">
        <f t="shared" si="2"/>
        <v>0</v>
      </c>
      <c r="J5" s="19">
        <f t="shared" si="2"/>
        <v>0</v>
      </c>
      <c r="K5" s="19">
        <f t="shared" si="2"/>
        <v>0</v>
      </c>
      <c r="L5" s="19">
        <f t="shared" si="2"/>
        <v>0</v>
      </c>
      <c r="M5" s="22">
        <f t="shared" si="2"/>
        <v>0</v>
      </c>
      <c r="N5" s="23">
        <f>SUM(N6:N34)-N10-N19</f>
        <v>64413840.650000028</v>
      </c>
    </row>
    <row r="6" spans="1:14" ht="24.75" x14ac:dyDescent="0.25">
      <c r="A6" s="24" t="s">
        <v>18</v>
      </c>
      <c r="B6" s="25">
        <v>5551842.5599999996</v>
      </c>
      <c r="C6" s="26">
        <v>7988205.3200000003</v>
      </c>
      <c r="D6" s="26">
        <v>6751202.0199999996</v>
      </c>
      <c r="E6" s="26">
        <v>6355928.6900000004</v>
      </c>
      <c r="F6" s="26">
        <v>7363272.8600000003</v>
      </c>
      <c r="G6" s="26">
        <v>7110235.1799999997</v>
      </c>
      <c r="H6" s="25">
        <v>6741461.7199999997</v>
      </c>
      <c r="I6" s="26"/>
      <c r="J6" s="25"/>
      <c r="K6" s="25"/>
      <c r="L6" s="25"/>
      <c r="M6" s="27"/>
      <c r="N6" s="28">
        <f t="shared" ref="N6:N33" si="3">SUM(B6:M6)</f>
        <v>47862148.350000001</v>
      </c>
    </row>
    <row r="7" spans="1:14" ht="37.5" thickBot="1" x14ac:dyDescent="0.3">
      <c r="A7" s="29" t="s">
        <v>19</v>
      </c>
      <c r="B7" s="30">
        <v>239470.92</v>
      </c>
      <c r="C7" s="31">
        <v>407067.72</v>
      </c>
      <c r="D7" s="31">
        <v>594005.71</v>
      </c>
      <c r="E7" s="31">
        <v>334776.94</v>
      </c>
      <c r="F7" s="31">
        <v>403387.97</v>
      </c>
      <c r="G7" s="31">
        <v>177643.9</v>
      </c>
      <c r="H7" s="30">
        <v>386912.68</v>
      </c>
      <c r="I7" s="31"/>
      <c r="J7" s="30"/>
      <c r="K7" s="30"/>
      <c r="L7" s="30"/>
      <c r="M7" s="32"/>
      <c r="N7" s="28">
        <f t="shared" si="3"/>
        <v>2543265.8400000003</v>
      </c>
    </row>
    <row r="8" spans="1:14" ht="24.75" x14ac:dyDescent="0.25">
      <c r="A8" s="33" t="s">
        <v>20</v>
      </c>
      <c r="B8" s="34">
        <v>30902.31</v>
      </c>
      <c r="C8" s="35">
        <v>53795.02</v>
      </c>
      <c r="D8" s="35">
        <v>33303.440000000002</v>
      </c>
      <c r="E8" s="35">
        <v>38328.129999999997</v>
      </c>
      <c r="F8" s="35">
        <v>47934.57</v>
      </c>
      <c r="G8" s="35">
        <v>61976.43</v>
      </c>
      <c r="H8" s="34">
        <v>45492.37</v>
      </c>
      <c r="I8" s="35"/>
      <c r="J8" s="34"/>
      <c r="K8" s="34"/>
      <c r="L8" s="34"/>
      <c r="M8" s="36"/>
      <c r="N8" s="37">
        <f t="shared" si="3"/>
        <v>311732.27</v>
      </c>
    </row>
    <row r="9" spans="1:14" ht="25.5" thickBot="1" x14ac:dyDescent="0.3">
      <c r="A9" s="38" t="s">
        <v>21</v>
      </c>
      <c r="B9" s="39">
        <v>18375.72</v>
      </c>
      <c r="C9" s="40">
        <v>16870.32</v>
      </c>
      <c r="D9" s="40">
        <v>13395.3</v>
      </c>
      <c r="E9" s="40">
        <v>11564.43</v>
      </c>
      <c r="F9" s="40">
        <v>15401.6</v>
      </c>
      <c r="G9" s="40">
        <v>20103.900000000001</v>
      </c>
      <c r="H9" s="39">
        <v>13123.13</v>
      </c>
      <c r="I9" s="40"/>
      <c r="J9" s="39"/>
      <c r="K9" s="39"/>
      <c r="L9" s="39"/>
      <c r="M9" s="41"/>
      <c r="N9" s="42">
        <f t="shared" si="3"/>
        <v>108834.4</v>
      </c>
    </row>
    <row r="10" spans="1:14" ht="49.5" thickBot="1" x14ac:dyDescent="0.3">
      <c r="A10" s="43" t="s">
        <v>22</v>
      </c>
      <c r="B10" s="21">
        <f t="shared" ref="B10:M10" si="4">SUM(B8:B9)</f>
        <v>49278.03</v>
      </c>
      <c r="C10" s="21">
        <f t="shared" si="4"/>
        <v>70665.34</v>
      </c>
      <c r="D10" s="21">
        <f t="shared" si="4"/>
        <v>46698.740000000005</v>
      </c>
      <c r="E10" s="21">
        <f t="shared" si="4"/>
        <v>49892.56</v>
      </c>
      <c r="F10" s="21">
        <f t="shared" si="4"/>
        <v>63336.17</v>
      </c>
      <c r="G10" s="21">
        <f t="shared" si="4"/>
        <v>82080.33</v>
      </c>
      <c r="H10" s="21">
        <f t="shared" si="4"/>
        <v>58615.5</v>
      </c>
      <c r="I10" s="21">
        <f t="shared" si="4"/>
        <v>0</v>
      </c>
      <c r="J10" s="21">
        <f t="shared" si="4"/>
        <v>0</v>
      </c>
      <c r="K10" s="21">
        <f t="shared" si="4"/>
        <v>0</v>
      </c>
      <c r="L10" s="21">
        <f t="shared" si="4"/>
        <v>0</v>
      </c>
      <c r="M10" s="44">
        <f t="shared" si="4"/>
        <v>0</v>
      </c>
      <c r="N10" s="23">
        <f>SUM(N6:N9)</f>
        <v>50825980.860000007</v>
      </c>
    </row>
    <row r="11" spans="1:14" ht="25.5" thickBot="1" x14ac:dyDescent="0.3">
      <c r="A11" s="43" t="s">
        <v>23</v>
      </c>
      <c r="B11" s="21">
        <v>511946.74</v>
      </c>
      <c r="C11" s="21">
        <v>760566.86</v>
      </c>
      <c r="D11" s="21">
        <v>646869.65</v>
      </c>
      <c r="E11" s="21">
        <v>619025.81000000006</v>
      </c>
      <c r="F11" s="21">
        <v>627915.59</v>
      </c>
      <c r="G11" s="21">
        <v>679701.39</v>
      </c>
      <c r="H11" s="21">
        <v>555210.47</v>
      </c>
      <c r="I11" s="21"/>
      <c r="J11" s="21"/>
      <c r="K11" s="21"/>
      <c r="L11" s="21"/>
      <c r="M11" s="44"/>
      <c r="N11" s="23">
        <f t="shared" si="3"/>
        <v>4401236.51</v>
      </c>
    </row>
    <row r="12" spans="1:14" ht="48.75" x14ac:dyDescent="0.25">
      <c r="A12" s="45" t="s">
        <v>24</v>
      </c>
      <c r="B12" s="25">
        <v>35291.1</v>
      </c>
      <c r="C12" s="25">
        <v>15121.66</v>
      </c>
      <c r="D12" s="25">
        <v>3288.42</v>
      </c>
      <c r="E12" s="25">
        <v>929.72</v>
      </c>
      <c r="F12" s="25">
        <v>356.25</v>
      </c>
      <c r="G12" s="25">
        <v>2251.96</v>
      </c>
      <c r="H12" s="25">
        <v>201.38</v>
      </c>
      <c r="I12" s="25"/>
      <c r="J12" s="25"/>
      <c r="K12" s="25"/>
      <c r="L12" s="25"/>
      <c r="M12" s="27"/>
      <c r="N12" s="46">
        <f t="shared" si="3"/>
        <v>57440.489999999991</v>
      </c>
    </row>
    <row r="13" spans="1:14" ht="36.75" x14ac:dyDescent="0.25">
      <c r="A13" s="29" t="s">
        <v>25</v>
      </c>
      <c r="B13" s="25">
        <v>16120.3</v>
      </c>
      <c r="C13" s="25">
        <v>7832.43</v>
      </c>
      <c r="D13" s="25">
        <v>1603.99</v>
      </c>
      <c r="E13" s="25">
        <v>403.03</v>
      </c>
      <c r="F13" s="25">
        <v>184.75</v>
      </c>
      <c r="G13" s="25">
        <v>1026.29</v>
      </c>
      <c r="H13" s="25">
        <v>9.83</v>
      </c>
      <c r="I13" s="25"/>
      <c r="J13" s="25"/>
      <c r="K13" s="25"/>
      <c r="L13" s="25"/>
      <c r="M13" s="27"/>
      <c r="N13" s="28">
        <f t="shared" si="3"/>
        <v>27180.620000000003</v>
      </c>
    </row>
    <row r="14" spans="1:14" ht="24.75" x14ac:dyDescent="0.25">
      <c r="A14" s="47" t="s">
        <v>26</v>
      </c>
      <c r="B14" s="48">
        <v>32474.18</v>
      </c>
      <c r="C14" s="48">
        <v>13697.1</v>
      </c>
      <c r="D14" s="48">
        <v>3420.44</v>
      </c>
      <c r="E14" s="48">
        <v>891.79</v>
      </c>
      <c r="F14" s="48">
        <v>371.84</v>
      </c>
      <c r="G14" s="48">
        <v>3494.13</v>
      </c>
      <c r="H14" s="48">
        <v>17.75</v>
      </c>
      <c r="I14" s="48"/>
      <c r="J14" s="48"/>
      <c r="K14" s="48"/>
      <c r="L14" s="48"/>
      <c r="M14" s="49"/>
      <c r="N14" s="50">
        <f t="shared" si="3"/>
        <v>54367.229999999996</v>
      </c>
    </row>
    <row r="15" spans="1:14" ht="36.75" x14ac:dyDescent="0.25">
      <c r="A15" s="24" t="s">
        <v>27</v>
      </c>
      <c r="B15" s="25">
        <v>9066.99</v>
      </c>
      <c r="C15" s="25">
        <v>5674.65</v>
      </c>
      <c r="D15" s="25">
        <v>9399.0400000000009</v>
      </c>
      <c r="E15" s="25">
        <v>3635.09</v>
      </c>
      <c r="F15" s="25"/>
      <c r="G15" s="25"/>
      <c r="H15" s="25"/>
      <c r="I15" s="25"/>
      <c r="J15" s="25"/>
      <c r="K15" s="25"/>
      <c r="L15" s="25"/>
      <c r="M15" s="27"/>
      <c r="N15" s="46">
        <f t="shared" si="3"/>
        <v>27775.77</v>
      </c>
    </row>
    <row r="16" spans="1:14" ht="36.75" x14ac:dyDescent="0.25">
      <c r="A16" s="24" t="s">
        <v>28</v>
      </c>
      <c r="B16" s="48">
        <v>27336.52</v>
      </c>
      <c r="C16" s="48">
        <v>14279.85</v>
      </c>
      <c r="D16" s="48">
        <v>4408.42</v>
      </c>
      <c r="E16" s="48"/>
      <c r="F16" s="48"/>
      <c r="G16" s="48"/>
      <c r="H16" s="48"/>
      <c r="I16" s="48"/>
      <c r="J16" s="48"/>
      <c r="K16" s="48"/>
      <c r="L16" s="48"/>
      <c r="M16" s="49"/>
      <c r="N16" s="28">
        <f t="shared" si="3"/>
        <v>46024.79</v>
      </c>
    </row>
    <row r="17" spans="1:14" ht="36.75" x14ac:dyDescent="0.25">
      <c r="A17" s="24" t="s">
        <v>29</v>
      </c>
      <c r="B17" s="48">
        <v>42242.2</v>
      </c>
      <c r="C17" s="48">
        <v>4614.7299999999996</v>
      </c>
      <c r="D17" s="48">
        <v>11.37</v>
      </c>
      <c r="E17" s="48"/>
      <c r="F17" s="48"/>
      <c r="G17" s="48"/>
      <c r="H17" s="48"/>
      <c r="I17" s="48"/>
      <c r="J17" s="48"/>
      <c r="K17" s="48"/>
      <c r="L17" s="48"/>
      <c r="M17" s="49"/>
      <c r="N17" s="28">
        <f t="shared" si="3"/>
        <v>46868.299999999996</v>
      </c>
    </row>
    <row r="18" spans="1:14" ht="37.5" thickBot="1" x14ac:dyDescent="0.3">
      <c r="A18" s="24" t="s">
        <v>30</v>
      </c>
      <c r="B18" s="51">
        <v>20760.939999999999</v>
      </c>
      <c r="C18" s="51">
        <v>8287.2000000000007</v>
      </c>
      <c r="D18" s="51">
        <v>16491.330000000002</v>
      </c>
      <c r="E18" s="51"/>
      <c r="F18" s="51">
        <v>7400.64</v>
      </c>
      <c r="G18" s="51"/>
      <c r="H18" s="51"/>
      <c r="I18" s="51"/>
      <c r="J18" s="51"/>
      <c r="K18" s="51"/>
      <c r="L18" s="51"/>
      <c r="M18" s="52"/>
      <c r="N18" s="28">
        <f t="shared" si="3"/>
        <v>52940.11</v>
      </c>
    </row>
    <row r="19" spans="1:14" ht="37.5" thickBot="1" x14ac:dyDescent="0.3">
      <c r="A19" s="43" t="s">
        <v>31</v>
      </c>
      <c r="B19" s="21">
        <f t="shared" ref="B19:H19" si="5">SUM(B12:B18)</f>
        <v>183292.22999999998</v>
      </c>
      <c r="C19" s="21">
        <f t="shared" si="5"/>
        <v>69507.62</v>
      </c>
      <c r="D19" s="21">
        <f t="shared" si="5"/>
        <v>38623.009999999995</v>
      </c>
      <c r="E19" s="21">
        <f t="shared" si="5"/>
        <v>5859.63</v>
      </c>
      <c r="F19" s="21">
        <f t="shared" si="5"/>
        <v>8313.48</v>
      </c>
      <c r="G19" s="21">
        <f t="shared" si="5"/>
        <v>6772.38</v>
      </c>
      <c r="H19" s="21">
        <f t="shared" si="5"/>
        <v>228.96</v>
      </c>
      <c r="I19" s="21">
        <f>SUM(I12:I14)</f>
        <v>0</v>
      </c>
      <c r="J19" s="21">
        <f>SUM(J12:J14)</f>
        <v>0</v>
      </c>
      <c r="K19" s="21">
        <f>SUM(K12:K18)</f>
        <v>0</v>
      </c>
      <c r="L19" s="21">
        <f>SUM(L12:L18)</f>
        <v>0</v>
      </c>
      <c r="M19" s="44">
        <f>SUM(M12:M14)</f>
        <v>0</v>
      </c>
      <c r="N19" s="23">
        <f>SUM(N12:N18)</f>
        <v>312597.30999999994</v>
      </c>
    </row>
    <row r="20" spans="1:14" ht="24.75" x14ac:dyDescent="0.25">
      <c r="A20" s="24" t="s">
        <v>32</v>
      </c>
      <c r="B20" s="25"/>
      <c r="C20" s="25"/>
      <c r="D20" s="25"/>
      <c r="E20" s="25"/>
      <c r="F20" s="25"/>
      <c r="G20" s="25">
        <v>154694.03</v>
      </c>
      <c r="H20" s="25"/>
      <c r="I20" s="25"/>
      <c r="J20" s="25"/>
      <c r="K20" s="25"/>
      <c r="L20" s="25"/>
      <c r="M20" s="27"/>
      <c r="N20" s="46">
        <f t="shared" si="3"/>
        <v>154694.03</v>
      </c>
    </row>
    <row r="21" spans="1:14" ht="48.75" x14ac:dyDescent="0.25">
      <c r="A21" s="47" t="s">
        <v>33</v>
      </c>
      <c r="B21" s="48"/>
      <c r="C21" s="48"/>
      <c r="D21" s="48">
        <v>609372.19999999995</v>
      </c>
      <c r="E21" s="48">
        <v>202135.2</v>
      </c>
      <c r="F21" s="48">
        <v>202422.42</v>
      </c>
      <c r="G21" s="48">
        <v>205973.21</v>
      </c>
      <c r="H21" s="48"/>
      <c r="I21" s="48"/>
      <c r="J21" s="48"/>
      <c r="K21" s="48"/>
      <c r="L21" s="48"/>
      <c r="M21" s="49"/>
      <c r="N21" s="50">
        <f t="shared" si="3"/>
        <v>1219903.03</v>
      </c>
    </row>
    <row r="22" spans="1:14" ht="36.75" x14ac:dyDescent="0.25">
      <c r="A22" s="24" t="s">
        <v>34</v>
      </c>
      <c r="B22" s="25"/>
      <c r="C22" s="25"/>
      <c r="D22" s="25"/>
      <c r="E22" s="25"/>
      <c r="F22" s="25">
        <v>100000</v>
      </c>
      <c r="G22" s="25"/>
      <c r="H22" s="25"/>
      <c r="I22" s="25"/>
      <c r="J22" s="25"/>
      <c r="K22" s="25"/>
      <c r="L22" s="25"/>
      <c r="M22" s="27"/>
      <c r="N22" s="53">
        <f t="shared" si="3"/>
        <v>100000</v>
      </c>
    </row>
    <row r="23" spans="1:14" ht="24.75" x14ac:dyDescent="0.25">
      <c r="A23" s="47" t="s">
        <v>35</v>
      </c>
      <c r="B23" s="48">
        <v>1000</v>
      </c>
      <c r="C23" s="54">
        <v>1192.8</v>
      </c>
      <c r="D23" s="54">
        <v>1974.8</v>
      </c>
      <c r="E23" s="54">
        <v>1679</v>
      </c>
      <c r="F23" s="54">
        <v>1479.4</v>
      </c>
      <c r="G23" s="54">
        <v>3281.2</v>
      </c>
      <c r="H23" s="54">
        <v>989.2</v>
      </c>
      <c r="I23" s="54"/>
      <c r="J23" s="54"/>
      <c r="K23" s="48"/>
      <c r="L23" s="54"/>
      <c r="M23" s="49"/>
      <c r="N23" s="50">
        <f t="shared" si="3"/>
        <v>11596.400000000001</v>
      </c>
    </row>
    <row r="24" spans="1:14" ht="24.75" x14ac:dyDescent="0.25">
      <c r="A24" s="47" t="s">
        <v>36</v>
      </c>
      <c r="B24" s="48">
        <v>8000</v>
      </c>
      <c r="C24" s="54">
        <v>39800</v>
      </c>
      <c r="D24" s="54"/>
      <c r="E24" s="54"/>
      <c r="F24" s="54"/>
      <c r="G24" s="54"/>
      <c r="H24" s="54"/>
      <c r="I24" s="54"/>
      <c r="J24" s="54"/>
      <c r="K24" s="48"/>
      <c r="L24" s="54"/>
      <c r="M24" s="49"/>
      <c r="N24" s="50">
        <f t="shared" si="3"/>
        <v>47800</v>
      </c>
    </row>
    <row r="25" spans="1:14" ht="24.75" x14ac:dyDescent="0.25">
      <c r="A25" s="47" t="s">
        <v>37</v>
      </c>
      <c r="B25" s="48"/>
      <c r="C25" s="54"/>
      <c r="D25" s="25">
        <v>2335.9899999999998</v>
      </c>
      <c r="E25" s="54"/>
      <c r="F25" s="54"/>
      <c r="G25" s="54">
        <v>439.43</v>
      </c>
      <c r="H25" s="54">
        <v>6394</v>
      </c>
      <c r="I25" s="54"/>
      <c r="J25" s="54"/>
      <c r="K25" s="48"/>
      <c r="L25" s="54"/>
      <c r="M25" s="49"/>
      <c r="N25" s="50">
        <f t="shared" si="3"/>
        <v>9169.42</v>
      </c>
    </row>
    <row r="26" spans="1:14" ht="60.75" x14ac:dyDescent="0.25">
      <c r="A26" s="47" t="s">
        <v>38</v>
      </c>
      <c r="B26" s="48">
        <v>25000</v>
      </c>
      <c r="C26" s="48">
        <v>25000</v>
      </c>
      <c r="D26" s="48">
        <v>25000</v>
      </c>
      <c r="E26" s="48">
        <v>25000</v>
      </c>
      <c r="F26" s="48">
        <v>25000</v>
      </c>
      <c r="G26" s="48">
        <v>25000</v>
      </c>
      <c r="H26" s="48">
        <v>25000</v>
      </c>
      <c r="I26" s="48"/>
      <c r="J26" s="48"/>
      <c r="K26" s="48"/>
      <c r="L26" s="48"/>
      <c r="M26" s="49"/>
      <c r="N26" s="50">
        <f t="shared" si="3"/>
        <v>175000</v>
      </c>
    </row>
    <row r="27" spans="1:14" ht="48.75" x14ac:dyDescent="0.25">
      <c r="A27" s="47" t="s">
        <v>39</v>
      </c>
      <c r="B27" s="48"/>
      <c r="C27" s="48">
        <v>4127.71</v>
      </c>
      <c r="D27" s="48">
        <v>4127.71</v>
      </c>
      <c r="E27" s="48">
        <v>3728.25</v>
      </c>
      <c r="F27" s="48">
        <v>8122.27</v>
      </c>
      <c r="G27" s="48"/>
      <c r="H27" s="48"/>
      <c r="I27" s="48"/>
      <c r="J27" s="48"/>
      <c r="K27" s="48"/>
      <c r="L27" s="48"/>
      <c r="M27" s="49"/>
      <c r="N27" s="50">
        <f t="shared" si="3"/>
        <v>20105.940000000002</v>
      </c>
    </row>
    <row r="28" spans="1:14" ht="24.75" x14ac:dyDescent="0.25">
      <c r="A28" s="29" t="s">
        <v>40</v>
      </c>
      <c r="B28" s="25">
        <v>1170.71</v>
      </c>
      <c r="C28" s="25">
        <v>13302.89</v>
      </c>
      <c r="D28" s="25">
        <v>25375.65</v>
      </c>
      <c r="E28" s="25"/>
      <c r="F28" s="25">
        <v>8970.77</v>
      </c>
      <c r="G28" s="25">
        <v>14775.06</v>
      </c>
      <c r="H28" s="25">
        <v>15554.07</v>
      </c>
      <c r="I28" s="25"/>
      <c r="J28" s="25"/>
      <c r="K28" s="25"/>
      <c r="L28" s="25"/>
      <c r="M28" s="27"/>
      <c r="N28" s="50">
        <f t="shared" si="3"/>
        <v>79149.149999999994</v>
      </c>
    </row>
    <row r="29" spans="1:14" ht="36.75" x14ac:dyDescent="0.25">
      <c r="A29" s="29" t="s">
        <v>41</v>
      </c>
      <c r="B29" s="51"/>
      <c r="C29" s="25">
        <v>696.16</v>
      </c>
      <c r="D29" s="25">
        <v>3821.61</v>
      </c>
      <c r="E29" s="25">
        <v>1400.13</v>
      </c>
      <c r="F29" s="25">
        <v>6.26</v>
      </c>
      <c r="G29" s="25">
        <v>168.04</v>
      </c>
      <c r="H29" s="25"/>
      <c r="I29" s="25"/>
      <c r="J29" s="25"/>
      <c r="K29" s="25"/>
      <c r="L29" s="25"/>
      <c r="M29" s="27"/>
      <c r="N29" s="50">
        <f t="shared" si="3"/>
        <v>6092.2000000000007</v>
      </c>
    </row>
    <row r="30" spans="1:14" ht="36.75" x14ac:dyDescent="0.25">
      <c r="A30" s="47" t="s">
        <v>42</v>
      </c>
      <c r="B30" s="48"/>
      <c r="C30" s="48"/>
      <c r="D30" s="48">
        <v>1008</v>
      </c>
      <c r="E30" s="48">
        <v>1008</v>
      </c>
      <c r="F30" s="48">
        <v>4008</v>
      </c>
      <c r="G30" s="48">
        <v>4008</v>
      </c>
      <c r="H30" s="48">
        <v>4008</v>
      </c>
      <c r="I30" s="48"/>
      <c r="J30" s="48"/>
      <c r="K30" s="48"/>
      <c r="L30" s="48"/>
      <c r="M30" s="49"/>
      <c r="N30" s="50">
        <f t="shared" si="3"/>
        <v>14040</v>
      </c>
    </row>
    <row r="31" spans="1:14" ht="48.75" x14ac:dyDescent="0.25">
      <c r="A31" s="29" t="s">
        <v>43</v>
      </c>
      <c r="B31" s="30"/>
      <c r="C31" s="25">
        <v>4071.42</v>
      </c>
      <c r="D31" s="25">
        <v>6000</v>
      </c>
      <c r="E31" s="25">
        <v>6000</v>
      </c>
      <c r="F31" s="25">
        <v>6000</v>
      </c>
      <c r="G31" s="25">
        <v>6000</v>
      </c>
      <c r="H31" s="25">
        <v>6000</v>
      </c>
      <c r="I31" s="25"/>
      <c r="J31" s="25"/>
      <c r="K31" s="25"/>
      <c r="L31" s="25"/>
      <c r="M31" s="27"/>
      <c r="N31" s="50">
        <f t="shared" si="3"/>
        <v>34071.42</v>
      </c>
    </row>
    <row r="32" spans="1:14" ht="24.75" x14ac:dyDescent="0.25">
      <c r="A32" s="47" t="s">
        <v>44</v>
      </c>
      <c r="B32" s="48">
        <v>4799.5200000000004</v>
      </c>
      <c r="C32" s="48">
        <v>31044.720000000001</v>
      </c>
      <c r="D32" s="48"/>
      <c r="E32" s="48"/>
      <c r="F32" s="48">
        <v>16560.14</v>
      </c>
      <c r="G32" s="48"/>
      <c r="H32" s="48"/>
      <c r="I32" s="48"/>
      <c r="J32" s="48"/>
      <c r="K32" s="48"/>
      <c r="L32" s="48"/>
      <c r="M32" s="49"/>
      <c r="N32" s="50">
        <f t="shared" si="3"/>
        <v>52404.380000000005</v>
      </c>
    </row>
    <row r="33" spans="1:14" ht="37.5" thickBot="1" x14ac:dyDescent="0.3">
      <c r="A33" s="38" t="s">
        <v>45</v>
      </c>
      <c r="B33" s="55">
        <v>1230000</v>
      </c>
      <c r="C33" s="55">
        <v>1850000</v>
      </c>
      <c r="D33" s="55">
        <v>1750000</v>
      </c>
      <c r="E33" s="55">
        <v>2120000</v>
      </c>
      <c r="F33" s="55"/>
      <c r="G33" s="55"/>
      <c r="H33" s="55"/>
      <c r="I33" s="55"/>
      <c r="J33" s="56"/>
      <c r="K33" s="55"/>
      <c r="L33" s="55"/>
      <c r="M33" s="56"/>
      <c r="N33" s="42">
        <f t="shared" si="3"/>
        <v>6950000</v>
      </c>
    </row>
    <row r="34" spans="1:14" ht="61.5" thickBot="1" x14ac:dyDescent="0.3">
      <c r="A34" s="43" t="s">
        <v>46</v>
      </c>
      <c r="B34" s="14"/>
      <c r="C34" s="15"/>
      <c r="D34" s="15"/>
      <c r="E34" s="15"/>
      <c r="F34" s="15"/>
      <c r="G34" s="15"/>
      <c r="H34" s="15"/>
      <c r="I34" s="15"/>
      <c r="J34" s="16"/>
      <c r="K34" s="15"/>
      <c r="L34" s="15"/>
      <c r="M34" s="57"/>
      <c r="N34" s="17"/>
    </row>
    <row r="35" spans="1:14" ht="15.75" thickBot="1" x14ac:dyDescent="0.3">
      <c r="A35" s="58"/>
      <c r="B35" s="21" t="s">
        <v>47</v>
      </c>
      <c r="C35" s="20" t="s">
        <v>48</v>
      </c>
      <c r="D35" s="20" t="s">
        <v>4</v>
      </c>
      <c r="E35" s="20" t="s">
        <v>49</v>
      </c>
      <c r="F35" s="20" t="s">
        <v>6</v>
      </c>
      <c r="G35" s="20" t="s">
        <v>7</v>
      </c>
      <c r="H35" s="20" t="s">
        <v>8</v>
      </c>
      <c r="I35" s="21" t="s">
        <v>9</v>
      </c>
      <c r="J35" s="21" t="s">
        <v>10</v>
      </c>
      <c r="K35" s="21" t="s">
        <v>11</v>
      </c>
      <c r="L35" s="21" t="s">
        <v>12</v>
      </c>
      <c r="M35" s="44" t="s">
        <v>13</v>
      </c>
      <c r="N35" s="59" t="s">
        <v>14</v>
      </c>
    </row>
    <row r="36" spans="1:14" ht="15.75" thickBot="1" x14ac:dyDescent="0.3">
      <c r="A36" s="58"/>
      <c r="B36" s="14"/>
      <c r="C36" s="15"/>
      <c r="D36" s="15"/>
      <c r="E36" s="15"/>
      <c r="F36" s="20" t="s">
        <v>50</v>
      </c>
      <c r="G36" s="15"/>
      <c r="H36" s="15"/>
      <c r="I36" s="15"/>
      <c r="J36" s="16"/>
      <c r="K36" s="16"/>
      <c r="L36" s="15"/>
      <c r="M36" s="57"/>
      <c r="N36" s="17"/>
    </row>
    <row r="37" spans="1:14" ht="60.75" x14ac:dyDescent="0.25">
      <c r="A37" s="24" t="s">
        <v>51</v>
      </c>
      <c r="B37" s="25"/>
      <c r="C37" s="25">
        <v>140000</v>
      </c>
      <c r="D37" s="25">
        <v>140000</v>
      </c>
      <c r="E37" s="25">
        <v>280000</v>
      </c>
      <c r="F37" s="25">
        <v>140000</v>
      </c>
      <c r="G37" s="25"/>
      <c r="H37" s="25">
        <v>140000</v>
      </c>
      <c r="I37" s="25"/>
      <c r="J37" s="25"/>
      <c r="K37" s="25"/>
      <c r="L37" s="25"/>
      <c r="M37" s="27"/>
      <c r="N37" s="53">
        <f t="shared" ref="N37:N43" si="6">SUM(B37:M37)</f>
        <v>840000</v>
      </c>
    </row>
    <row r="38" spans="1:14" ht="24.75" x14ac:dyDescent="0.25">
      <c r="A38" s="47" t="s">
        <v>52</v>
      </c>
      <c r="B38" s="25"/>
      <c r="C38" s="25">
        <v>25381.02</v>
      </c>
      <c r="D38" s="25"/>
      <c r="E38" s="25">
        <v>26463.18</v>
      </c>
      <c r="F38" s="25"/>
      <c r="G38" s="25">
        <v>14000</v>
      </c>
      <c r="H38" s="25"/>
      <c r="I38" s="25"/>
      <c r="J38" s="25"/>
      <c r="K38" s="25"/>
      <c r="L38" s="25"/>
      <c r="M38" s="27"/>
      <c r="N38" s="53">
        <f t="shared" si="6"/>
        <v>65844.2</v>
      </c>
    </row>
    <row r="39" spans="1:14" ht="24.75" x14ac:dyDescent="0.25">
      <c r="A39" s="47" t="s">
        <v>53</v>
      </c>
      <c r="B39" s="25">
        <v>40677.97</v>
      </c>
      <c r="C39" s="25">
        <v>40677.97</v>
      </c>
      <c r="D39" s="25">
        <v>40677.97</v>
      </c>
      <c r="E39" s="25">
        <v>40677.97</v>
      </c>
      <c r="F39" s="25">
        <v>40677.97</v>
      </c>
      <c r="G39" s="25"/>
      <c r="H39" s="25">
        <v>40677.97</v>
      </c>
      <c r="I39" s="25"/>
      <c r="J39" s="25"/>
      <c r="K39" s="25"/>
      <c r="L39" s="25"/>
      <c r="M39" s="27"/>
      <c r="N39" s="53">
        <f t="shared" si="6"/>
        <v>244067.82</v>
      </c>
    </row>
    <row r="40" spans="1:14" ht="72.75" x14ac:dyDescent="0.25">
      <c r="A40" s="47" t="s">
        <v>54</v>
      </c>
      <c r="B40" s="25">
        <v>160600</v>
      </c>
      <c r="C40" s="25">
        <v>214885</v>
      </c>
      <c r="D40" s="25">
        <v>65600</v>
      </c>
      <c r="E40" s="25">
        <v>241200</v>
      </c>
      <c r="F40" s="25">
        <v>240600</v>
      </c>
      <c r="G40" s="25"/>
      <c r="H40" s="25">
        <v>160600</v>
      </c>
      <c r="I40" s="25"/>
      <c r="J40" s="25"/>
      <c r="K40" s="25"/>
      <c r="L40" s="25"/>
      <c r="M40" s="27"/>
      <c r="N40" s="53">
        <f t="shared" si="6"/>
        <v>1083485</v>
      </c>
    </row>
    <row r="41" spans="1:14" ht="60.75" x14ac:dyDescent="0.25">
      <c r="A41" s="47" t="s">
        <v>55</v>
      </c>
      <c r="B41" s="25"/>
      <c r="C41" s="25"/>
      <c r="D41" s="25"/>
      <c r="E41" s="25"/>
      <c r="F41" s="25"/>
      <c r="G41" s="25">
        <v>29250</v>
      </c>
      <c r="H41" s="25"/>
      <c r="I41" s="25"/>
      <c r="J41" s="25"/>
      <c r="K41" s="25"/>
      <c r="L41" s="25"/>
      <c r="M41" s="27"/>
      <c r="N41" s="53">
        <f t="shared" si="6"/>
        <v>29250</v>
      </c>
    </row>
    <row r="42" spans="1:14" ht="36.75" x14ac:dyDescent="0.25">
      <c r="A42" s="47" t="s">
        <v>56</v>
      </c>
      <c r="B42" s="25"/>
      <c r="C42" s="25"/>
      <c r="D42" s="25"/>
      <c r="E42" s="25"/>
      <c r="F42" s="25">
        <v>12000</v>
      </c>
      <c r="G42" s="25"/>
      <c r="H42" s="25">
        <v>37500</v>
      </c>
      <c r="I42" s="25"/>
      <c r="J42" s="25"/>
      <c r="K42" s="25"/>
      <c r="L42" s="25"/>
      <c r="M42" s="27"/>
      <c r="N42" s="53">
        <f t="shared" si="6"/>
        <v>49500</v>
      </c>
    </row>
    <row r="43" spans="1:14" ht="48.75" x14ac:dyDescent="0.25">
      <c r="A43" s="47" t="s">
        <v>57</v>
      </c>
      <c r="B43" s="25"/>
      <c r="C43" s="25"/>
      <c r="D43" s="25"/>
      <c r="E43" s="25">
        <v>4000</v>
      </c>
      <c r="F43" s="25"/>
      <c r="G43" s="25"/>
      <c r="H43" s="25"/>
      <c r="I43" s="25"/>
      <c r="J43" s="25"/>
      <c r="K43" s="25"/>
      <c r="L43" s="25"/>
      <c r="M43" s="27"/>
      <c r="N43" s="53">
        <f t="shared" si="6"/>
        <v>4000</v>
      </c>
    </row>
    <row r="44" spans="1:14" x14ac:dyDescent="0.25">
      <c r="A44" s="60" t="s">
        <v>58</v>
      </c>
      <c r="B44" s="61">
        <f t="shared" ref="B44:N44" si="7">SUM(B37:B43)</f>
        <v>201277.97</v>
      </c>
      <c r="C44" s="61">
        <f t="shared" si="7"/>
        <v>420943.99</v>
      </c>
      <c r="D44" s="61">
        <f t="shared" si="7"/>
        <v>246277.97</v>
      </c>
      <c r="E44" s="61">
        <f t="shared" si="7"/>
        <v>592341.15</v>
      </c>
      <c r="F44" s="61">
        <f t="shared" si="7"/>
        <v>433277.97</v>
      </c>
      <c r="G44" s="61">
        <f t="shared" si="7"/>
        <v>43250</v>
      </c>
      <c r="H44" s="61">
        <f t="shared" si="7"/>
        <v>378777.97</v>
      </c>
      <c r="I44" s="61">
        <f t="shared" si="7"/>
        <v>0</v>
      </c>
      <c r="J44" s="61">
        <f t="shared" si="7"/>
        <v>0</v>
      </c>
      <c r="K44" s="61">
        <f t="shared" si="7"/>
        <v>0</v>
      </c>
      <c r="L44" s="61">
        <f t="shared" si="7"/>
        <v>0</v>
      </c>
      <c r="M44" s="62">
        <f t="shared" si="7"/>
        <v>0</v>
      </c>
      <c r="N44" s="63">
        <f t="shared" si="7"/>
        <v>2316147.02</v>
      </c>
    </row>
    <row r="45" spans="1:14" ht="72.75" x14ac:dyDescent="0.25">
      <c r="A45" s="47" t="s">
        <v>59</v>
      </c>
      <c r="B45" s="25">
        <v>10123.040000000001</v>
      </c>
      <c r="C45" s="25">
        <v>59198.57</v>
      </c>
      <c r="D45" s="25">
        <v>70711.509999999995</v>
      </c>
      <c r="E45" s="25">
        <v>218760.46</v>
      </c>
      <c r="F45" s="25">
        <v>42290.19</v>
      </c>
      <c r="G45" s="25">
        <v>92210.72</v>
      </c>
      <c r="H45" s="25">
        <v>99670.77</v>
      </c>
      <c r="I45" s="25"/>
      <c r="J45" s="25"/>
      <c r="K45" s="25"/>
      <c r="L45" s="25"/>
      <c r="M45" s="27"/>
      <c r="N45" s="53">
        <f>SUM(B45:M45)</f>
        <v>592965.26</v>
      </c>
    </row>
    <row r="46" spans="1:14" ht="24.75" x14ac:dyDescent="0.25">
      <c r="A46" s="47" t="s">
        <v>60</v>
      </c>
      <c r="B46" s="64">
        <v>3075</v>
      </c>
      <c r="C46" s="25">
        <v>38471.89</v>
      </c>
      <c r="D46" s="25">
        <v>62642.99</v>
      </c>
      <c r="E46" s="25">
        <v>49836.49</v>
      </c>
      <c r="F46" s="25">
        <v>35006.74</v>
      </c>
      <c r="G46" s="25">
        <v>3075</v>
      </c>
      <c r="H46" s="25">
        <v>59925.39</v>
      </c>
      <c r="I46" s="25"/>
      <c r="J46" s="25"/>
      <c r="K46" s="25"/>
      <c r="L46" s="25"/>
      <c r="M46" s="27"/>
      <c r="N46" s="53">
        <f>SUM(B46:M46)</f>
        <v>252033.5</v>
      </c>
    </row>
    <row r="47" spans="1:14" ht="24.75" x14ac:dyDescent="0.25">
      <c r="A47" s="47" t="s">
        <v>61</v>
      </c>
      <c r="B47" s="25"/>
      <c r="C47" s="25"/>
      <c r="D47" s="25">
        <v>8717</v>
      </c>
      <c r="E47" s="25"/>
      <c r="F47" s="25"/>
      <c r="G47" s="25"/>
      <c r="H47" s="25"/>
      <c r="I47" s="25"/>
      <c r="J47" s="25"/>
      <c r="K47" s="25"/>
      <c r="L47" s="25"/>
      <c r="M47" s="27"/>
      <c r="N47" s="53">
        <f>SUM(B47:M47)</f>
        <v>8717</v>
      </c>
    </row>
    <row r="48" spans="1:14" x14ac:dyDescent="0.25">
      <c r="A48" s="65" t="s">
        <v>58</v>
      </c>
      <c r="B48" s="64">
        <f t="shared" ref="B48:N48" si="8">SUM(B45:B47)</f>
        <v>13198.04</v>
      </c>
      <c r="C48" s="64">
        <f t="shared" si="8"/>
        <v>97670.459999999992</v>
      </c>
      <c r="D48" s="64">
        <f t="shared" si="8"/>
        <v>142071.5</v>
      </c>
      <c r="E48" s="64">
        <f t="shared" si="8"/>
        <v>268596.95</v>
      </c>
      <c r="F48" s="64">
        <f t="shared" si="8"/>
        <v>77296.929999999993</v>
      </c>
      <c r="G48" s="64">
        <f t="shared" si="8"/>
        <v>95285.72</v>
      </c>
      <c r="H48" s="64">
        <f t="shared" si="8"/>
        <v>159596.16</v>
      </c>
      <c r="I48" s="64">
        <f t="shared" si="8"/>
        <v>0</v>
      </c>
      <c r="J48" s="64">
        <f t="shared" si="8"/>
        <v>0</v>
      </c>
      <c r="K48" s="25">
        <f t="shared" si="8"/>
        <v>0</v>
      </c>
      <c r="L48" s="64">
        <f t="shared" si="8"/>
        <v>0</v>
      </c>
      <c r="M48" s="66">
        <f t="shared" si="8"/>
        <v>0</v>
      </c>
      <c r="N48" s="67">
        <f t="shared" si="8"/>
        <v>853715.76</v>
      </c>
    </row>
    <row r="49" spans="1:14" ht="36.75" x14ac:dyDescent="0.25">
      <c r="A49" s="47" t="s">
        <v>62</v>
      </c>
      <c r="B49" s="25">
        <v>1555849.19</v>
      </c>
      <c r="C49" s="25">
        <v>2995272.35</v>
      </c>
      <c r="D49" s="25">
        <v>2238978.15</v>
      </c>
      <c r="E49" s="25">
        <v>2646799.33</v>
      </c>
      <c r="F49" s="25">
        <v>2204351.4</v>
      </c>
      <c r="G49" s="25">
        <v>1114823.53</v>
      </c>
      <c r="H49" s="25">
        <v>3722624.08</v>
      </c>
      <c r="I49" s="25"/>
      <c r="J49" s="25"/>
      <c r="K49" s="25"/>
      <c r="L49" s="25"/>
      <c r="M49" s="27"/>
      <c r="N49" s="53">
        <f t="shared" ref="N49:N61" si="9">SUM(B49:M49)</f>
        <v>16478698.029999999</v>
      </c>
    </row>
    <row r="50" spans="1:14" ht="24.75" x14ac:dyDescent="0.25">
      <c r="A50" s="47" t="s">
        <v>63</v>
      </c>
      <c r="B50" s="25"/>
      <c r="C50" s="25">
        <v>859136.58</v>
      </c>
      <c r="D50" s="25">
        <v>1097130.7</v>
      </c>
      <c r="E50" s="25">
        <v>149726.54</v>
      </c>
      <c r="F50" s="25">
        <v>838588.75</v>
      </c>
      <c r="G50" s="25">
        <v>555835.81000000006</v>
      </c>
      <c r="H50" s="25">
        <v>981559.9</v>
      </c>
      <c r="I50" s="25"/>
      <c r="J50" s="25"/>
      <c r="K50" s="25"/>
      <c r="L50" s="25"/>
      <c r="M50" s="27"/>
      <c r="N50" s="53">
        <f t="shared" si="9"/>
        <v>4481978.28</v>
      </c>
    </row>
    <row r="51" spans="1:14" ht="24.75" x14ac:dyDescent="0.25">
      <c r="A51" s="47" t="s">
        <v>64</v>
      </c>
      <c r="B51" s="25"/>
      <c r="C51" s="25">
        <v>22056.57</v>
      </c>
      <c r="D51" s="25">
        <v>22338.080000000002</v>
      </c>
      <c r="E51" s="25">
        <v>11329.27</v>
      </c>
      <c r="F51" s="25">
        <v>16213.11</v>
      </c>
      <c r="G51" s="25"/>
      <c r="H51" s="25">
        <v>14495.7</v>
      </c>
      <c r="I51" s="25"/>
      <c r="J51" s="25"/>
      <c r="K51" s="25"/>
      <c r="L51" s="25"/>
      <c r="M51" s="27"/>
      <c r="N51" s="53">
        <f t="shared" si="9"/>
        <v>86432.73</v>
      </c>
    </row>
    <row r="52" spans="1:14" x14ac:dyDescent="0.25">
      <c r="A52" s="47" t="s">
        <v>65</v>
      </c>
      <c r="B52" s="25"/>
      <c r="C52" s="25">
        <v>2365.5</v>
      </c>
      <c r="D52" s="25">
        <v>2454.14</v>
      </c>
      <c r="E52" s="25">
        <v>8395.5400000000009</v>
      </c>
      <c r="F52" s="25">
        <v>2372.1999999999998</v>
      </c>
      <c r="G52" s="25">
        <v>2346.29</v>
      </c>
      <c r="H52" s="25">
        <v>2347.42</v>
      </c>
      <c r="I52" s="25"/>
      <c r="J52" s="25"/>
      <c r="K52" s="25"/>
      <c r="L52" s="25"/>
      <c r="M52" s="27"/>
      <c r="N52" s="53">
        <f t="shared" si="9"/>
        <v>20281.090000000004</v>
      </c>
    </row>
    <row r="53" spans="1:14" ht="24.75" x14ac:dyDescent="0.25">
      <c r="A53" s="24" t="s">
        <v>66</v>
      </c>
      <c r="B53" s="25">
        <v>13221.67</v>
      </c>
      <c r="C53" s="25">
        <v>26474.89</v>
      </c>
      <c r="D53" s="25">
        <v>33648.36</v>
      </c>
      <c r="E53" s="25">
        <v>21212.9</v>
      </c>
      <c r="F53" s="25">
        <v>26048.95</v>
      </c>
      <c r="G53" s="25">
        <v>12926.79</v>
      </c>
      <c r="H53" s="25">
        <v>9283.18</v>
      </c>
      <c r="I53" s="25"/>
      <c r="J53" s="25"/>
      <c r="K53" s="25"/>
      <c r="L53" s="25"/>
      <c r="M53" s="27"/>
      <c r="N53" s="53">
        <f t="shared" si="9"/>
        <v>142816.74</v>
      </c>
    </row>
    <row r="54" spans="1:14" ht="36.75" x14ac:dyDescent="0.25">
      <c r="A54" s="47" t="s">
        <v>67</v>
      </c>
      <c r="B54" s="25"/>
      <c r="C54" s="25">
        <v>200000</v>
      </c>
      <c r="D54" s="25">
        <v>100000</v>
      </c>
      <c r="E54" s="25">
        <v>80000</v>
      </c>
      <c r="F54" s="25"/>
      <c r="G54" s="25"/>
      <c r="H54" s="25"/>
      <c r="I54" s="25"/>
      <c r="J54" s="25"/>
      <c r="K54" s="25"/>
      <c r="L54" s="25"/>
      <c r="M54" s="27"/>
      <c r="N54" s="53">
        <f t="shared" si="9"/>
        <v>380000</v>
      </c>
    </row>
    <row r="55" spans="1:14" ht="24.75" x14ac:dyDescent="0.25">
      <c r="A55" s="47" t="s">
        <v>68</v>
      </c>
      <c r="B55" s="25">
        <v>159081.35</v>
      </c>
      <c r="C55" s="25">
        <v>369212</v>
      </c>
      <c r="D55" s="25">
        <v>254815</v>
      </c>
      <c r="E55" s="25">
        <v>152251.32999999999</v>
      </c>
      <c r="F55" s="25">
        <v>251495</v>
      </c>
      <c r="G55" s="25">
        <v>175000</v>
      </c>
      <c r="H55" s="25">
        <v>390000</v>
      </c>
      <c r="I55" s="25"/>
      <c r="J55" s="25"/>
      <c r="K55" s="25"/>
      <c r="L55" s="25"/>
      <c r="M55" s="27"/>
      <c r="N55" s="53">
        <f t="shared" si="9"/>
        <v>1751854.68</v>
      </c>
    </row>
    <row r="56" spans="1:14" ht="36.75" x14ac:dyDescent="0.25">
      <c r="A56" s="47" t="s">
        <v>69</v>
      </c>
      <c r="B56" s="25"/>
      <c r="C56" s="25">
        <v>2385.0500000000002</v>
      </c>
      <c r="D56" s="25">
        <v>950</v>
      </c>
      <c r="E56" s="25">
        <v>6227.88</v>
      </c>
      <c r="F56" s="25">
        <v>2650.11</v>
      </c>
      <c r="G56" s="25">
        <v>6199</v>
      </c>
      <c r="H56" s="25"/>
      <c r="I56" s="25"/>
      <c r="J56" s="25"/>
      <c r="K56" s="25"/>
      <c r="L56" s="25"/>
      <c r="M56" s="27"/>
      <c r="N56" s="53">
        <f t="shared" si="9"/>
        <v>18412.04</v>
      </c>
    </row>
    <row r="57" spans="1:14" ht="49.5" thickBot="1" x14ac:dyDescent="0.3">
      <c r="A57" s="38" t="s">
        <v>70</v>
      </c>
      <c r="B57" s="55">
        <v>101530</v>
      </c>
      <c r="C57" s="55">
        <v>5400</v>
      </c>
      <c r="D57" s="55"/>
      <c r="E57" s="55">
        <v>5400</v>
      </c>
      <c r="F57" s="55"/>
      <c r="G57" s="55"/>
      <c r="H57" s="55"/>
      <c r="I57" s="55"/>
      <c r="J57" s="55"/>
      <c r="K57" s="55"/>
      <c r="L57" s="55"/>
      <c r="M57" s="56"/>
      <c r="N57" s="42">
        <f t="shared" si="9"/>
        <v>112330</v>
      </c>
    </row>
    <row r="58" spans="1:14" ht="15.75" thickBot="1" x14ac:dyDescent="0.3">
      <c r="A58" s="58"/>
      <c r="B58" s="68"/>
      <c r="C58" s="69"/>
      <c r="D58" s="69"/>
      <c r="E58" s="70" t="s">
        <v>71</v>
      </c>
      <c r="F58" s="69"/>
      <c r="G58" s="69"/>
      <c r="H58" s="69"/>
      <c r="I58" s="69"/>
      <c r="J58" s="71"/>
      <c r="K58" s="71"/>
      <c r="L58" s="69"/>
      <c r="M58" s="72"/>
      <c r="N58" s="17">
        <f t="shared" si="9"/>
        <v>0</v>
      </c>
    </row>
    <row r="59" spans="1:14" ht="36.75" x14ac:dyDescent="0.25">
      <c r="A59" s="47" t="s">
        <v>72</v>
      </c>
      <c r="B59" s="73"/>
      <c r="C59" s="74">
        <v>3000</v>
      </c>
      <c r="D59" s="74"/>
      <c r="E59" s="25"/>
      <c r="F59" s="25"/>
      <c r="G59" s="25"/>
      <c r="H59" s="25"/>
      <c r="I59" s="25"/>
      <c r="J59" s="25"/>
      <c r="K59" s="25"/>
      <c r="L59" s="25"/>
      <c r="M59" s="27"/>
      <c r="N59" s="53">
        <f t="shared" si="9"/>
        <v>3000</v>
      </c>
    </row>
    <row r="60" spans="1:14" ht="36.75" x14ac:dyDescent="0.25">
      <c r="A60" s="47" t="s">
        <v>73</v>
      </c>
      <c r="B60" s="73"/>
      <c r="C60" s="74"/>
      <c r="D60" s="74"/>
      <c r="E60" s="25">
        <v>306.67</v>
      </c>
      <c r="F60" s="25"/>
      <c r="G60" s="25"/>
      <c r="H60" s="25"/>
      <c r="I60" s="25"/>
      <c r="J60" s="25"/>
      <c r="K60" s="25"/>
      <c r="L60" s="25"/>
      <c r="M60" s="27"/>
      <c r="N60" s="53">
        <f t="shared" si="9"/>
        <v>306.67</v>
      </c>
    </row>
    <row r="61" spans="1:14" ht="61.5" thickBot="1" x14ac:dyDescent="0.3">
      <c r="A61" s="47" t="s">
        <v>74</v>
      </c>
      <c r="B61" s="73">
        <v>128000</v>
      </c>
      <c r="C61" s="74">
        <v>60000</v>
      </c>
      <c r="D61" s="74"/>
      <c r="E61" s="25"/>
      <c r="F61" s="25"/>
      <c r="G61" s="25"/>
      <c r="H61" s="25"/>
      <c r="I61" s="25"/>
      <c r="J61" s="25"/>
      <c r="K61" s="25"/>
      <c r="L61" s="25"/>
      <c r="M61" s="27"/>
      <c r="N61" s="53">
        <f t="shared" si="9"/>
        <v>188000</v>
      </c>
    </row>
    <row r="62" spans="1:14" x14ac:dyDescent="0.25">
      <c r="A62" s="33" t="s">
        <v>58</v>
      </c>
      <c r="B62" s="75">
        <f t="shared" ref="B62:N62" si="10">SUM(B59:B61)</f>
        <v>128000</v>
      </c>
      <c r="C62" s="75">
        <f t="shared" si="10"/>
        <v>63000</v>
      </c>
      <c r="D62" s="75">
        <f t="shared" si="10"/>
        <v>0</v>
      </c>
      <c r="E62" s="75">
        <f t="shared" si="10"/>
        <v>306.67</v>
      </c>
      <c r="F62" s="75">
        <f t="shared" si="10"/>
        <v>0</v>
      </c>
      <c r="G62" s="75">
        <f t="shared" si="10"/>
        <v>0</v>
      </c>
      <c r="H62" s="75">
        <f t="shared" si="10"/>
        <v>0</v>
      </c>
      <c r="I62" s="75">
        <f t="shared" si="10"/>
        <v>0</v>
      </c>
      <c r="J62" s="75">
        <f t="shared" si="10"/>
        <v>0</v>
      </c>
      <c r="K62" s="75">
        <f t="shared" si="10"/>
        <v>0</v>
      </c>
      <c r="L62" s="75">
        <f t="shared" si="10"/>
        <v>0</v>
      </c>
      <c r="M62" s="76">
        <f t="shared" si="10"/>
        <v>0</v>
      </c>
      <c r="N62" s="77">
        <f t="shared" si="10"/>
        <v>191306.67</v>
      </c>
    </row>
    <row r="63" spans="1:14" ht="61.5" thickBot="1" x14ac:dyDescent="0.3">
      <c r="A63" s="29" t="s">
        <v>75</v>
      </c>
      <c r="B63" s="78"/>
      <c r="C63" s="30">
        <v>175960</v>
      </c>
      <c r="D63" s="30">
        <v>155840</v>
      </c>
      <c r="E63" s="30">
        <v>184640</v>
      </c>
      <c r="F63" s="30">
        <v>172420</v>
      </c>
      <c r="G63" s="30">
        <v>195460</v>
      </c>
      <c r="H63" s="30">
        <v>169880</v>
      </c>
      <c r="I63" s="30"/>
      <c r="J63" s="30"/>
      <c r="K63" s="30"/>
      <c r="L63" s="30"/>
      <c r="M63" s="32"/>
      <c r="N63" s="50">
        <f>SUM(B63:M63)</f>
        <v>1054200</v>
      </c>
    </row>
    <row r="64" spans="1:14" ht="15.75" thickBot="1" x14ac:dyDescent="0.3">
      <c r="A64" s="58"/>
      <c r="B64" s="68"/>
      <c r="C64" s="69"/>
      <c r="D64" s="69"/>
      <c r="E64" s="69"/>
      <c r="F64" s="70" t="s">
        <v>76</v>
      </c>
      <c r="G64" s="69"/>
      <c r="H64" s="69"/>
      <c r="I64" s="69"/>
      <c r="J64" s="69"/>
      <c r="K64" s="72"/>
      <c r="L64" s="69"/>
      <c r="M64" s="72"/>
      <c r="N64" s="28"/>
    </row>
    <row r="65" spans="1:14" ht="36.75" x14ac:dyDescent="0.25">
      <c r="A65" s="47" t="s">
        <v>77</v>
      </c>
      <c r="B65" s="25">
        <v>14399.67</v>
      </c>
      <c r="C65" s="25">
        <v>51190.33</v>
      </c>
      <c r="D65" s="25">
        <v>26040</v>
      </c>
      <c r="E65" s="25">
        <v>38040</v>
      </c>
      <c r="F65" s="25">
        <v>34089</v>
      </c>
      <c r="G65" s="25">
        <v>1500</v>
      </c>
      <c r="H65" s="25">
        <v>56570</v>
      </c>
      <c r="I65" s="25"/>
      <c r="J65" s="25"/>
      <c r="K65" s="25"/>
      <c r="L65" s="25"/>
      <c r="M65" s="27"/>
      <c r="N65" s="50">
        <f t="shared" ref="N65:N71" si="11">SUM(B65:M65)</f>
        <v>221829</v>
      </c>
    </row>
    <row r="66" spans="1:14" ht="36.75" x14ac:dyDescent="0.25">
      <c r="A66" s="24" t="s">
        <v>78</v>
      </c>
      <c r="B66" s="25">
        <v>10000</v>
      </c>
      <c r="C66" s="25">
        <v>10000</v>
      </c>
      <c r="D66" s="25"/>
      <c r="E66" s="25">
        <v>20000</v>
      </c>
      <c r="F66" s="25">
        <v>10000</v>
      </c>
      <c r="G66" s="25"/>
      <c r="H66" s="25">
        <v>10000</v>
      </c>
      <c r="I66" s="25"/>
      <c r="J66" s="25"/>
      <c r="K66" s="25"/>
      <c r="L66" s="25"/>
      <c r="M66" s="27"/>
      <c r="N66" s="50">
        <f t="shared" si="11"/>
        <v>60000</v>
      </c>
    </row>
    <row r="67" spans="1:14" ht="24.75" x14ac:dyDescent="0.25">
      <c r="A67" s="24" t="s">
        <v>79</v>
      </c>
      <c r="B67" s="25">
        <v>211708.6</v>
      </c>
      <c r="C67" s="25">
        <v>695914</v>
      </c>
      <c r="D67" s="25">
        <v>550000</v>
      </c>
      <c r="E67" s="25">
        <v>10248</v>
      </c>
      <c r="F67" s="25">
        <v>200000</v>
      </c>
      <c r="G67" s="25"/>
      <c r="H67" s="25"/>
      <c r="I67" s="25"/>
      <c r="J67" s="25"/>
      <c r="K67" s="25"/>
      <c r="L67" s="25"/>
      <c r="M67" s="27"/>
      <c r="N67" s="53">
        <f t="shared" si="11"/>
        <v>1667870.6</v>
      </c>
    </row>
    <row r="68" spans="1:14" x14ac:dyDescent="0.25">
      <c r="A68" s="47" t="s">
        <v>80</v>
      </c>
      <c r="B68" s="25"/>
      <c r="C68" s="25">
        <v>1293941.99</v>
      </c>
      <c r="D68" s="25">
        <v>3644273.22</v>
      </c>
      <c r="E68" s="25">
        <v>2983789.54</v>
      </c>
      <c r="F68" s="25">
        <v>3580494.51</v>
      </c>
      <c r="G68" s="25">
        <v>3410647.92</v>
      </c>
      <c r="H68" s="25">
        <v>3424049.63</v>
      </c>
      <c r="I68" s="25"/>
      <c r="J68" s="25"/>
      <c r="K68" s="25"/>
      <c r="L68" s="25"/>
      <c r="M68" s="27"/>
      <c r="N68" s="53">
        <f t="shared" si="11"/>
        <v>18337196.809999999</v>
      </c>
    </row>
    <row r="69" spans="1:14" ht="24.75" x14ac:dyDescent="0.25">
      <c r="A69" s="47" t="s">
        <v>81</v>
      </c>
      <c r="B69" s="25">
        <v>150000</v>
      </c>
      <c r="C69" s="25">
        <v>282304.49</v>
      </c>
      <c r="D69" s="25">
        <v>300000</v>
      </c>
      <c r="E69" s="25">
        <v>100000</v>
      </c>
      <c r="F69" s="25">
        <v>100000</v>
      </c>
      <c r="G69" s="25">
        <v>16350.52</v>
      </c>
      <c r="H69" s="25">
        <v>247618.07</v>
      </c>
      <c r="I69" s="25"/>
      <c r="J69" s="25"/>
      <c r="K69" s="25"/>
      <c r="L69" s="25"/>
      <c r="M69" s="27"/>
      <c r="N69" s="53">
        <f t="shared" si="11"/>
        <v>1196273.08</v>
      </c>
    </row>
    <row r="70" spans="1:14" ht="36.75" x14ac:dyDescent="0.25">
      <c r="A70" s="29" t="s">
        <v>82</v>
      </c>
      <c r="B70" s="25"/>
      <c r="C70" s="25"/>
      <c r="D70" s="25">
        <v>66500</v>
      </c>
      <c r="E70" s="25">
        <v>28500</v>
      </c>
      <c r="F70" s="25"/>
      <c r="G70" s="25"/>
      <c r="H70" s="25"/>
      <c r="I70" s="25"/>
      <c r="J70" s="25"/>
      <c r="K70" s="25"/>
      <c r="L70" s="25"/>
      <c r="M70" s="27"/>
      <c r="N70" s="53">
        <f t="shared" si="11"/>
        <v>95000</v>
      </c>
    </row>
    <row r="71" spans="1:14" ht="36.75" x14ac:dyDescent="0.25">
      <c r="A71" s="47" t="s">
        <v>83</v>
      </c>
      <c r="B71" s="25"/>
      <c r="C71" s="25">
        <v>272500</v>
      </c>
      <c r="D71" s="25"/>
      <c r="E71" s="25"/>
      <c r="F71" s="25"/>
      <c r="G71" s="25"/>
      <c r="H71" s="25"/>
      <c r="I71" s="25"/>
      <c r="J71" s="25"/>
      <c r="K71" s="25"/>
      <c r="L71" s="25"/>
      <c r="M71" s="27"/>
      <c r="N71" s="53">
        <f t="shared" si="11"/>
        <v>272500</v>
      </c>
    </row>
    <row r="72" spans="1:14" ht="24.75" x14ac:dyDescent="0.25">
      <c r="A72" s="24" t="s">
        <v>84</v>
      </c>
      <c r="B72" s="25">
        <v>20085.740000000002</v>
      </c>
      <c r="C72" s="25">
        <v>14731.92</v>
      </c>
      <c r="D72" s="25">
        <v>24742.69</v>
      </c>
      <c r="E72" s="25">
        <v>113220.11</v>
      </c>
      <c r="F72" s="25">
        <v>12960.75</v>
      </c>
      <c r="G72" s="25">
        <v>4550.04</v>
      </c>
      <c r="H72" s="25">
        <v>4440.3900000000003</v>
      </c>
      <c r="I72" s="25"/>
      <c r="J72" s="25"/>
      <c r="K72" s="25"/>
      <c r="L72" s="25"/>
      <c r="M72" s="27"/>
      <c r="N72" s="53">
        <f>SUM(B72:M72)</f>
        <v>194731.64000000004</v>
      </c>
    </row>
    <row r="73" spans="1:14" x14ac:dyDescent="0.25">
      <c r="A73" s="24" t="s">
        <v>85</v>
      </c>
      <c r="B73" s="25"/>
      <c r="C73" s="25">
        <v>90000</v>
      </c>
      <c r="D73" s="25"/>
      <c r="E73" s="25">
        <v>30000</v>
      </c>
      <c r="F73" s="25"/>
      <c r="G73" s="25"/>
      <c r="H73" s="25"/>
      <c r="I73" s="25"/>
      <c r="J73" s="25"/>
      <c r="K73" s="25"/>
      <c r="L73" s="25"/>
      <c r="M73" s="27"/>
      <c r="N73" s="53">
        <f>SUM(B73:M73)</f>
        <v>120000</v>
      </c>
    </row>
    <row r="74" spans="1:14" ht="37.5" thickBot="1" x14ac:dyDescent="0.3">
      <c r="A74" s="29" t="s">
        <v>86</v>
      </c>
      <c r="B74" s="51"/>
      <c r="C74" s="51">
        <v>15400</v>
      </c>
      <c r="D74" s="51"/>
      <c r="E74" s="51"/>
      <c r="F74" s="51"/>
      <c r="G74" s="51"/>
      <c r="H74" s="51"/>
      <c r="I74" s="51"/>
      <c r="J74" s="51"/>
      <c r="K74" s="51"/>
      <c r="L74" s="51"/>
      <c r="M74" s="52"/>
      <c r="N74" s="46">
        <f>SUM(B74:M74)</f>
        <v>15400</v>
      </c>
    </row>
    <row r="75" spans="1:14" ht="15.75" thickBot="1" x14ac:dyDescent="0.3">
      <c r="A75" s="79"/>
      <c r="B75" s="14"/>
      <c r="C75" s="69"/>
      <c r="D75" s="69"/>
      <c r="E75" s="69"/>
      <c r="F75" s="70" t="s">
        <v>87</v>
      </c>
      <c r="G75" s="69"/>
      <c r="H75" s="69"/>
      <c r="I75" s="69"/>
      <c r="J75" s="69"/>
      <c r="K75" s="69"/>
      <c r="L75" s="69"/>
      <c r="M75" s="72"/>
      <c r="N75" s="17"/>
    </row>
    <row r="76" spans="1:14" ht="24.75" x14ac:dyDescent="0.25">
      <c r="A76" s="80" t="s">
        <v>88</v>
      </c>
      <c r="B76" s="25">
        <v>17958.400000000001</v>
      </c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2"/>
      <c r="N76" s="53">
        <f t="shared" ref="N76:N97" si="12">SUM(B76:M76)</f>
        <v>17958.400000000001</v>
      </c>
    </row>
    <row r="77" spans="1:14" x14ac:dyDescent="0.25">
      <c r="A77" s="47" t="s">
        <v>89</v>
      </c>
      <c r="B77" s="25">
        <v>337500</v>
      </c>
      <c r="C77" s="74">
        <v>315725.81</v>
      </c>
      <c r="D77" s="74"/>
      <c r="E77" s="74"/>
      <c r="F77" s="74"/>
      <c r="G77" s="74"/>
      <c r="H77" s="74"/>
      <c r="I77" s="74"/>
      <c r="J77" s="74"/>
      <c r="K77" s="74"/>
      <c r="L77" s="74"/>
      <c r="M77" s="83"/>
      <c r="N77" s="53">
        <f t="shared" si="12"/>
        <v>653225.81000000006</v>
      </c>
    </row>
    <row r="78" spans="1:14" x14ac:dyDescent="0.25">
      <c r="A78" s="47" t="s">
        <v>90</v>
      </c>
      <c r="B78" s="25">
        <v>2361.71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83"/>
      <c r="N78" s="53">
        <f t="shared" si="12"/>
        <v>2361.71</v>
      </c>
    </row>
    <row r="79" spans="1:14" x14ac:dyDescent="0.25">
      <c r="A79" s="47" t="s">
        <v>80</v>
      </c>
      <c r="B79" s="25">
        <v>2307914.59</v>
      </c>
      <c r="C79" s="74">
        <v>1500000</v>
      </c>
      <c r="D79" s="74"/>
      <c r="E79" s="74"/>
      <c r="F79" s="74"/>
      <c r="G79" s="74"/>
      <c r="H79" s="74"/>
      <c r="I79" s="74"/>
      <c r="J79" s="74"/>
      <c r="K79" s="74"/>
      <c r="L79" s="74"/>
      <c r="M79" s="83"/>
      <c r="N79" s="53">
        <f t="shared" si="12"/>
        <v>3807914.59</v>
      </c>
    </row>
    <row r="80" spans="1:14" ht="24.75" x14ac:dyDescent="0.25">
      <c r="A80" s="47" t="s">
        <v>79</v>
      </c>
      <c r="B80" s="25">
        <v>36686.589999999997</v>
      </c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83"/>
      <c r="N80" s="53">
        <f t="shared" si="12"/>
        <v>36686.589999999997</v>
      </c>
    </row>
    <row r="81" spans="1:14" ht="24.75" x14ac:dyDescent="0.25">
      <c r="A81" s="47" t="s">
        <v>91</v>
      </c>
      <c r="B81" s="25">
        <v>176640</v>
      </c>
      <c r="C81" s="74"/>
      <c r="D81" s="81"/>
      <c r="E81" s="74"/>
      <c r="F81" s="81"/>
      <c r="G81" s="74"/>
      <c r="H81" s="74"/>
      <c r="I81" s="74"/>
      <c r="J81" s="74"/>
      <c r="K81" s="74"/>
      <c r="L81" s="74"/>
      <c r="M81" s="83"/>
      <c r="N81" s="53">
        <f t="shared" si="12"/>
        <v>176640</v>
      </c>
    </row>
    <row r="82" spans="1:14" ht="24.75" x14ac:dyDescent="0.25">
      <c r="A82" s="47" t="s">
        <v>92</v>
      </c>
      <c r="B82" s="73">
        <v>20732.400000000001</v>
      </c>
      <c r="C82" s="74"/>
      <c r="D82" s="81"/>
      <c r="E82" s="74"/>
      <c r="F82" s="81"/>
      <c r="G82" s="74"/>
      <c r="H82" s="74"/>
      <c r="I82" s="74"/>
      <c r="J82" s="74"/>
      <c r="K82" s="74"/>
      <c r="L82" s="74"/>
      <c r="M82" s="83"/>
      <c r="N82" s="53">
        <f t="shared" si="12"/>
        <v>20732.400000000001</v>
      </c>
    </row>
    <row r="83" spans="1:14" ht="36.75" x14ac:dyDescent="0.25">
      <c r="A83" s="47" t="s">
        <v>93</v>
      </c>
      <c r="B83" s="73">
        <v>88325</v>
      </c>
      <c r="C83" s="73"/>
      <c r="D83" s="73"/>
      <c r="E83" s="73"/>
      <c r="F83" s="73"/>
      <c r="G83" s="74"/>
      <c r="H83" s="74"/>
      <c r="I83" s="74"/>
      <c r="J83" s="74"/>
      <c r="K83" s="74"/>
      <c r="L83" s="74"/>
      <c r="M83" s="83"/>
      <c r="N83" s="50">
        <f t="shared" si="12"/>
        <v>88325</v>
      </c>
    </row>
    <row r="84" spans="1:14" ht="25.5" thickBot="1" x14ac:dyDescent="0.3">
      <c r="A84" s="45" t="s">
        <v>63</v>
      </c>
      <c r="B84" s="84">
        <v>662380.71</v>
      </c>
      <c r="C84" s="84"/>
      <c r="D84" s="84"/>
      <c r="E84" s="84"/>
      <c r="F84" s="84"/>
      <c r="G84" s="85"/>
      <c r="H84" s="85"/>
      <c r="I84" s="85"/>
      <c r="J84" s="85"/>
      <c r="K84" s="85"/>
      <c r="L84" s="85"/>
      <c r="M84" s="86"/>
      <c r="N84" s="46">
        <f t="shared" si="12"/>
        <v>662380.71</v>
      </c>
    </row>
    <row r="85" spans="1:14" ht="37.5" thickBot="1" x14ac:dyDescent="0.3">
      <c r="A85" s="58" t="s">
        <v>94</v>
      </c>
      <c r="B85" s="68">
        <f>SUM(B76:B84)</f>
        <v>3650499.3999999994</v>
      </c>
      <c r="C85" s="68">
        <f>SUM(C76:C82)</f>
        <v>1815725.81</v>
      </c>
      <c r="D85" s="68"/>
      <c r="E85" s="68"/>
      <c r="F85" s="68"/>
      <c r="G85" s="69"/>
      <c r="H85" s="69"/>
      <c r="I85" s="69"/>
      <c r="J85" s="69"/>
      <c r="K85" s="69"/>
      <c r="L85" s="69"/>
      <c r="M85" s="72"/>
      <c r="N85" s="17">
        <f t="shared" si="12"/>
        <v>5466225.209999999</v>
      </c>
    </row>
    <row r="86" spans="1:14" ht="36.75" x14ac:dyDescent="0.25">
      <c r="A86" s="33" t="s">
        <v>95</v>
      </c>
      <c r="B86" s="75"/>
      <c r="C86" s="87"/>
      <c r="D86" s="87">
        <v>39000</v>
      </c>
      <c r="E86" s="87"/>
      <c r="F86" s="87"/>
      <c r="G86" s="87"/>
      <c r="H86" s="87"/>
      <c r="I86" s="87"/>
      <c r="J86" s="87"/>
      <c r="K86" s="87"/>
      <c r="L86" s="87"/>
      <c r="M86" s="76"/>
      <c r="N86" s="77">
        <f t="shared" si="12"/>
        <v>39000</v>
      </c>
    </row>
    <row r="87" spans="1:14" ht="60.75" x14ac:dyDescent="0.25">
      <c r="A87" s="47" t="s">
        <v>96</v>
      </c>
      <c r="B87" s="73"/>
      <c r="C87" s="73"/>
      <c r="D87" s="73"/>
      <c r="E87" s="73"/>
      <c r="F87" s="73">
        <v>30000</v>
      </c>
      <c r="G87" s="73"/>
      <c r="H87" s="73"/>
      <c r="I87" s="73"/>
      <c r="J87" s="74"/>
      <c r="K87" s="74"/>
      <c r="L87" s="74"/>
      <c r="M87" s="83"/>
      <c r="N87" s="50">
        <f t="shared" si="12"/>
        <v>30000</v>
      </c>
    </row>
    <row r="88" spans="1:14" ht="36.75" x14ac:dyDescent="0.25">
      <c r="A88" s="29" t="s">
        <v>97</v>
      </c>
      <c r="B88" s="88"/>
      <c r="C88" s="88"/>
      <c r="D88" s="88"/>
      <c r="E88" s="88"/>
      <c r="F88" s="88">
        <v>283261.65000000002</v>
      </c>
      <c r="G88" s="88"/>
      <c r="H88" s="88"/>
      <c r="I88" s="88"/>
      <c r="J88" s="88"/>
      <c r="K88" s="88"/>
      <c r="L88" s="88"/>
      <c r="M88" s="89"/>
      <c r="N88" s="53">
        <f t="shared" si="12"/>
        <v>283261.65000000002</v>
      </c>
    </row>
    <row r="89" spans="1:14" ht="36.75" x14ac:dyDescent="0.25">
      <c r="A89" s="29" t="s">
        <v>98</v>
      </c>
      <c r="B89" s="25"/>
      <c r="C89" s="25"/>
      <c r="D89" s="25"/>
      <c r="E89" s="25"/>
      <c r="F89" s="25">
        <v>477705.04</v>
      </c>
      <c r="G89" s="25"/>
      <c r="H89" s="25"/>
      <c r="I89" s="25"/>
      <c r="J89" s="25"/>
      <c r="K89" s="25"/>
      <c r="L89" s="25"/>
      <c r="M89" s="89"/>
      <c r="N89" s="53">
        <f t="shared" si="12"/>
        <v>477705.04</v>
      </c>
    </row>
    <row r="90" spans="1:14" ht="24.75" x14ac:dyDescent="0.25">
      <c r="A90" s="47" t="s">
        <v>99</v>
      </c>
      <c r="B90" s="73"/>
      <c r="C90" s="73"/>
      <c r="D90" s="73"/>
      <c r="E90" s="73">
        <v>4000</v>
      </c>
      <c r="F90" s="73"/>
      <c r="G90" s="73"/>
      <c r="H90" s="73">
        <v>10000</v>
      </c>
      <c r="I90" s="73"/>
      <c r="J90" s="74"/>
      <c r="K90" s="74"/>
      <c r="L90" s="74"/>
      <c r="M90" s="83"/>
      <c r="N90" s="50">
        <f t="shared" si="12"/>
        <v>14000</v>
      </c>
    </row>
    <row r="91" spans="1:14" ht="60.75" x14ac:dyDescent="0.25">
      <c r="A91" s="29" t="s">
        <v>100</v>
      </c>
      <c r="B91" s="51"/>
      <c r="C91" s="25"/>
      <c r="D91" s="25"/>
      <c r="E91" s="25"/>
      <c r="F91" s="25">
        <v>83000</v>
      </c>
      <c r="G91" s="25"/>
      <c r="H91" s="25"/>
      <c r="I91" s="25"/>
      <c r="J91" s="25"/>
      <c r="K91" s="25"/>
      <c r="L91" s="25"/>
      <c r="M91" s="27"/>
      <c r="N91" s="53">
        <f t="shared" si="12"/>
        <v>83000</v>
      </c>
    </row>
    <row r="92" spans="1:14" ht="24.75" x14ac:dyDescent="0.25">
      <c r="A92" s="47" t="s">
        <v>101</v>
      </c>
      <c r="B92" s="73"/>
      <c r="C92" s="48">
        <v>82.64</v>
      </c>
      <c r="D92" s="48"/>
      <c r="E92" s="48"/>
      <c r="F92" s="48">
        <v>11271.18</v>
      </c>
      <c r="G92" s="48"/>
      <c r="H92" s="48"/>
      <c r="I92" s="48"/>
      <c r="J92" s="48"/>
      <c r="K92" s="48"/>
      <c r="L92" s="48"/>
      <c r="M92" s="49"/>
      <c r="N92" s="50">
        <f t="shared" si="12"/>
        <v>11353.82</v>
      </c>
    </row>
    <row r="93" spans="1:14" ht="37.5" thickBot="1" x14ac:dyDescent="0.3">
      <c r="A93" s="38" t="s">
        <v>102</v>
      </c>
      <c r="B93" s="90">
        <v>37500</v>
      </c>
      <c r="C93" s="55">
        <v>69915</v>
      </c>
      <c r="D93" s="55">
        <v>52080</v>
      </c>
      <c r="E93" s="55">
        <v>87133.59</v>
      </c>
      <c r="F93" s="55">
        <v>48825</v>
      </c>
      <c r="G93" s="55">
        <v>52080</v>
      </c>
      <c r="H93" s="55">
        <v>52080</v>
      </c>
      <c r="I93" s="55"/>
      <c r="J93" s="55"/>
      <c r="K93" s="55"/>
      <c r="L93" s="55"/>
      <c r="M93" s="56"/>
      <c r="N93" s="42">
        <f t="shared" si="12"/>
        <v>399613.58999999997</v>
      </c>
    </row>
    <row r="94" spans="1:14" ht="37.5" thickBot="1" x14ac:dyDescent="0.3">
      <c r="A94" s="58" t="s">
        <v>103</v>
      </c>
      <c r="B94" s="68">
        <f t="shared" ref="B94:M94" si="13">SUM(B93:B93)</f>
        <v>37500</v>
      </c>
      <c r="C94" s="68">
        <f t="shared" si="13"/>
        <v>69915</v>
      </c>
      <c r="D94" s="68">
        <f t="shared" si="13"/>
        <v>52080</v>
      </c>
      <c r="E94" s="68">
        <f t="shared" si="13"/>
        <v>87133.59</v>
      </c>
      <c r="F94" s="68">
        <f t="shared" si="13"/>
        <v>48825</v>
      </c>
      <c r="G94" s="68">
        <f t="shared" si="13"/>
        <v>52080</v>
      </c>
      <c r="H94" s="68">
        <f t="shared" si="13"/>
        <v>52080</v>
      </c>
      <c r="I94" s="68">
        <f t="shared" si="13"/>
        <v>0</v>
      </c>
      <c r="J94" s="68">
        <f t="shared" si="13"/>
        <v>0</v>
      </c>
      <c r="K94" s="68">
        <f t="shared" si="13"/>
        <v>0</v>
      </c>
      <c r="L94" s="68">
        <f t="shared" si="13"/>
        <v>0</v>
      </c>
      <c r="M94" s="72">
        <f t="shared" si="13"/>
        <v>0</v>
      </c>
      <c r="N94" s="17">
        <f>SUM(B94:M94)</f>
        <v>399613.58999999997</v>
      </c>
    </row>
    <row r="95" spans="1:14" ht="24.75" x14ac:dyDescent="0.25">
      <c r="A95" s="33" t="s">
        <v>104</v>
      </c>
      <c r="B95" s="75">
        <v>4786.7</v>
      </c>
      <c r="C95" s="75">
        <v>2328.7399999999998</v>
      </c>
      <c r="D95" s="75"/>
      <c r="E95" s="75"/>
      <c r="F95" s="75">
        <v>13727.79</v>
      </c>
      <c r="G95" s="34">
        <v>31548.33</v>
      </c>
      <c r="H95" s="34">
        <v>2832.35</v>
      </c>
      <c r="I95" s="34"/>
      <c r="J95" s="34"/>
      <c r="K95" s="75"/>
      <c r="L95" s="75"/>
      <c r="M95" s="76"/>
      <c r="N95" s="77">
        <f>SUM(B95:M95)</f>
        <v>55223.909999999996</v>
      </c>
    </row>
    <row r="96" spans="1:14" ht="60.75" x14ac:dyDescent="0.25">
      <c r="A96" s="24" t="s">
        <v>105</v>
      </c>
      <c r="B96" s="88"/>
      <c r="C96" s="88"/>
      <c r="D96" s="88"/>
      <c r="E96" s="88"/>
      <c r="F96" s="88">
        <v>3109.97</v>
      </c>
      <c r="G96" s="25">
        <v>151584.06</v>
      </c>
      <c r="H96" s="25"/>
      <c r="I96" s="25"/>
      <c r="J96" s="25"/>
      <c r="K96" s="88"/>
      <c r="L96" s="88"/>
      <c r="M96" s="82"/>
      <c r="N96" s="53">
        <f>SUM(B96:M96)</f>
        <v>154694.03</v>
      </c>
    </row>
    <row r="97" spans="1:14" ht="49.5" thickBot="1" x14ac:dyDescent="0.3">
      <c r="A97" s="45" t="s">
        <v>106</v>
      </c>
      <c r="B97" s="84">
        <v>1230000</v>
      </c>
      <c r="C97" s="84">
        <v>1850000</v>
      </c>
      <c r="D97" s="84">
        <v>1750000</v>
      </c>
      <c r="E97" s="84">
        <v>2120000</v>
      </c>
      <c r="F97" s="84"/>
      <c r="G97" s="51"/>
      <c r="H97" s="84"/>
      <c r="I97" s="84"/>
      <c r="J97" s="84"/>
      <c r="K97" s="84"/>
      <c r="L97" s="84"/>
      <c r="M97" s="86"/>
      <c r="N97" s="53">
        <f t="shared" si="12"/>
        <v>6950000</v>
      </c>
    </row>
    <row r="98" spans="1:14" ht="15.75" thickBot="1" x14ac:dyDescent="0.3">
      <c r="A98" s="91" t="s">
        <v>107</v>
      </c>
      <c r="B98" s="92">
        <f>B44+B48+SUM(B49:B97)-B62-B94-B85</f>
        <v>7501138.3299999991</v>
      </c>
      <c r="C98" s="92">
        <f>C44+C48+SUM(C49:C97)-C62-C94-C85</f>
        <v>11703912.310000001</v>
      </c>
      <c r="D98" s="92">
        <f>D44+D48+SUM(D49:D97)-D62-D94-D85</f>
        <v>10747139.810000001</v>
      </c>
      <c r="E98" s="92">
        <f>E44+E48+SUM(E49:E97)-E62-E94-E85</f>
        <v>9662158.8000000007</v>
      </c>
      <c r="F98" s="92">
        <f>F44+F48+SUM(F49:F97)-F62-F94-F85</f>
        <v>8913159.3099999987</v>
      </c>
      <c r="G98" s="92">
        <f>G44+G48+SUM(G49:G96)-G62-G94-G85</f>
        <v>5869388.0099999988</v>
      </c>
      <c r="H98" s="92">
        <f>H44+H48+SUM(H49:H96)-H62-H94-H85</f>
        <v>9636154.8500000015</v>
      </c>
      <c r="I98" s="92">
        <f>I44+I48+SUM(I49:I96)-I62-I94-I85</f>
        <v>0</v>
      </c>
      <c r="J98" s="92">
        <f>J44+J48+SUM(J49:J96)-J62-J94-J85</f>
        <v>0</v>
      </c>
      <c r="K98" s="92">
        <f>K44+K48+SUM(K49:K96)-K62-K94-K85</f>
        <v>0</v>
      </c>
      <c r="L98" s="92">
        <f>L44+L48+SUM(L49:L97)-L62-L94-L85</f>
        <v>0</v>
      </c>
      <c r="M98" s="93">
        <f>M44+M48+SUM(M49:M97)-M62-M94-M85</f>
        <v>0</v>
      </c>
      <c r="N98" s="94">
        <f>N44+N48+SUM(N49:N97)-N62-N94-N85</f>
        <v>64033051.420000009</v>
      </c>
    </row>
    <row r="99" spans="1:14" ht="49.5" thickBot="1" x14ac:dyDescent="0.3">
      <c r="A99" s="95" t="s">
        <v>108</v>
      </c>
      <c r="B99" s="21">
        <f>B3+B5-B98</f>
        <v>713262.1100000022</v>
      </c>
      <c r="C99" s="20">
        <f t="shared" ref="C99:M99" si="14">B99+C5-C98</f>
        <v>274598.36000000127</v>
      </c>
      <c r="D99" s="20">
        <f t="shared" si="14"/>
        <v>33873.640000000596</v>
      </c>
      <c r="E99" s="20">
        <f t="shared" si="14"/>
        <v>98149.050000000745</v>
      </c>
      <c r="F99" s="20">
        <f t="shared" si="14"/>
        <v>23785.070000002161</v>
      </c>
      <c r="G99" s="20">
        <f t="shared" si="14"/>
        <v>2625169.2100000037</v>
      </c>
      <c r="H99" s="20">
        <f t="shared" si="14"/>
        <v>789388.96000000089</v>
      </c>
      <c r="I99" s="20">
        <f t="shared" si="14"/>
        <v>789388.96000000089</v>
      </c>
      <c r="J99" s="20">
        <f t="shared" si="14"/>
        <v>789388.96000000089</v>
      </c>
      <c r="K99" s="20">
        <f t="shared" si="14"/>
        <v>789388.96000000089</v>
      </c>
      <c r="L99" s="20">
        <f t="shared" si="14"/>
        <v>789388.96000000089</v>
      </c>
      <c r="M99" s="96">
        <f t="shared" si="14"/>
        <v>789388.96000000089</v>
      </c>
      <c r="N99" s="23">
        <f>N3+N5-N98</f>
        <v>789388.9600000158</v>
      </c>
    </row>
    <row r="100" spans="1:14" x14ac:dyDescent="0.2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1964</dc:creator>
  <cp:lastModifiedBy>1964</cp:lastModifiedBy>
  <dcterms:created xsi:type="dcterms:W3CDTF">2015-06-05T18:19:34Z</dcterms:created>
  <dcterms:modified xsi:type="dcterms:W3CDTF">2021-08-05T12:02:23Z</dcterms:modified>
</cp:coreProperties>
</file>